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819"/>
  </bookViews>
  <sheets>
    <sheet name="Л.многоборье (Д)" sheetId="35" r:id="rId1"/>
    <sheet name="Л.многоборье (М)" sheetId="63" r:id="rId2"/>
    <sheet name="Л.многоборье (маль)" sheetId="61" state="hidden" r:id="rId3"/>
    <sheet name="ЛИЧНИКИ" sheetId="36" state="hidden" r:id="rId4"/>
    <sheet name="Итог многоборье" sheetId="26" r:id="rId5"/>
    <sheet name="таблица" sheetId="33" state="hidden" r:id="rId6"/>
    <sheet name="Лист1" sheetId="39" state="hidden" r:id="rId7"/>
    <sheet name="Л.эстафета" sheetId="44" state="hidden" r:id="rId8"/>
    <sheet name="Жереб" sheetId="45" state="hidden" r:id="rId9"/>
    <sheet name="Л.атлетика" sheetId="47" state="hidden" r:id="rId10"/>
    <sheet name="Итог ПСИ" sheetId="48" r:id="rId11"/>
    <sheet name="Table 1" sheetId="62" state="hidden" r:id="rId12"/>
    <sheet name="Забеги 60метров" sheetId="53" state="hidden" r:id="rId13"/>
    <sheet name="Прыжок" sheetId="57" state="hidden" r:id="rId14"/>
    <sheet name="Забеги 600 и 800м" sheetId="54" state="hidden" r:id="rId15"/>
    <sheet name="Списки" sheetId="49" state="hidden" r:id="rId16"/>
    <sheet name="Забеги 60м." sheetId="50" state="hidden" r:id="rId17"/>
    <sheet name="бегунок (д)" sheetId="55" state="hidden" r:id="rId18"/>
    <sheet name="Лист5" sheetId="59" state="hidden" r:id="rId19"/>
  </sheets>
  <definedNames>
    <definedName name="_xlnm._FilterDatabase" localSheetId="8" hidden="1">Жереб!$C$2:$D$2</definedName>
    <definedName name="_xlnm._FilterDatabase" localSheetId="14" hidden="1">'Забеги 600 и 800м'!$A$3:$G$30</definedName>
    <definedName name="_xlnm._FilterDatabase" localSheetId="16" hidden="1">'Забеги 60м.'!$A$3:$G$3</definedName>
    <definedName name="_xlnm._FilterDatabase" localSheetId="12" hidden="1">'Забеги 60метров'!$A$3:$G$33</definedName>
    <definedName name="_xlnm._FilterDatabase" localSheetId="13" hidden="1">Прыжок!$A$3:$D$27</definedName>
  </definedNames>
  <calcPr calcId="145621"/>
</workbook>
</file>

<file path=xl/calcChain.xml><?xml version="1.0" encoding="utf-8"?>
<calcChain xmlns="http://schemas.openxmlformats.org/spreadsheetml/2006/main">
  <c r="P63" i="63" l="1"/>
  <c r="L63" i="63"/>
  <c r="H63" i="63"/>
  <c r="P62" i="63"/>
  <c r="L62" i="63"/>
  <c r="H62" i="63"/>
  <c r="P61" i="63"/>
  <c r="L61" i="63"/>
  <c r="H61" i="63"/>
  <c r="P60" i="63"/>
  <c r="L60" i="63"/>
  <c r="H60" i="63"/>
  <c r="P59" i="63"/>
  <c r="L59" i="63"/>
  <c r="H59" i="63"/>
  <c r="P58" i="63"/>
  <c r="L58" i="63"/>
  <c r="H58" i="63"/>
  <c r="P56" i="63"/>
  <c r="L56" i="63"/>
  <c r="H56" i="63"/>
  <c r="P55" i="63"/>
  <c r="L55" i="63"/>
  <c r="H55" i="63"/>
  <c r="P54" i="63"/>
  <c r="L54" i="63"/>
  <c r="H54" i="63"/>
  <c r="P53" i="63"/>
  <c r="L53" i="63"/>
  <c r="H53" i="63"/>
  <c r="P52" i="63"/>
  <c r="L52" i="63"/>
  <c r="H52" i="63"/>
  <c r="P51" i="63"/>
  <c r="L51" i="63"/>
  <c r="H51" i="63"/>
  <c r="P49" i="63"/>
  <c r="L49" i="63"/>
  <c r="H49" i="63"/>
  <c r="P48" i="63"/>
  <c r="L48" i="63"/>
  <c r="H48" i="63"/>
  <c r="P47" i="63"/>
  <c r="L47" i="63"/>
  <c r="H47" i="63"/>
  <c r="P46" i="63"/>
  <c r="Q46" i="63" s="1"/>
  <c r="L46" i="63"/>
  <c r="H46" i="63"/>
  <c r="P45" i="63"/>
  <c r="L45" i="63"/>
  <c r="H45" i="63"/>
  <c r="P44" i="63"/>
  <c r="L44" i="63"/>
  <c r="H44" i="63"/>
  <c r="P42" i="63"/>
  <c r="L42" i="63"/>
  <c r="H42" i="63"/>
  <c r="P41" i="63"/>
  <c r="L41" i="63"/>
  <c r="H41" i="63"/>
  <c r="P40" i="63"/>
  <c r="L40" i="63"/>
  <c r="H40" i="63"/>
  <c r="P39" i="63"/>
  <c r="L39" i="63"/>
  <c r="H39" i="63"/>
  <c r="P38" i="63"/>
  <c r="L38" i="63"/>
  <c r="H38" i="63"/>
  <c r="P37" i="63"/>
  <c r="L37" i="63"/>
  <c r="H37" i="63"/>
  <c r="P35" i="63"/>
  <c r="L35" i="63"/>
  <c r="H35" i="63"/>
  <c r="P34" i="63"/>
  <c r="L34" i="63"/>
  <c r="H34" i="63"/>
  <c r="P33" i="63"/>
  <c r="L33" i="63"/>
  <c r="H33" i="63"/>
  <c r="P32" i="63"/>
  <c r="L32" i="63"/>
  <c r="H32" i="63"/>
  <c r="P31" i="63"/>
  <c r="L31" i="63"/>
  <c r="H31" i="63"/>
  <c r="P30" i="63"/>
  <c r="L30" i="63"/>
  <c r="H30" i="63"/>
  <c r="P28" i="63"/>
  <c r="L28" i="63"/>
  <c r="H28" i="63"/>
  <c r="P27" i="63"/>
  <c r="L27" i="63"/>
  <c r="H27" i="63"/>
  <c r="P26" i="63"/>
  <c r="L26" i="63"/>
  <c r="H26" i="63"/>
  <c r="P25" i="63"/>
  <c r="L25" i="63"/>
  <c r="H25" i="63"/>
  <c r="P24" i="63"/>
  <c r="L24" i="63"/>
  <c r="H24" i="63"/>
  <c r="P23" i="63"/>
  <c r="L23" i="63"/>
  <c r="H23" i="63"/>
  <c r="P21" i="63"/>
  <c r="L21" i="63"/>
  <c r="H21" i="63"/>
  <c r="P20" i="63"/>
  <c r="L20" i="63"/>
  <c r="H20" i="63"/>
  <c r="P19" i="63"/>
  <c r="L19" i="63"/>
  <c r="H19" i="63"/>
  <c r="P18" i="63"/>
  <c r="L18" i="63"/>
  <c r="H18" i="63"/>
  <c r="P17" i="63"/>
  <c r="L17" i="63"/>
  <c r="H17" i="63"/>
  <c r="P16" i="63"/>
  <c r="L16" i="63"/>
  <c r="H16" i="63"/>
  <c r="P14" i="63"/>
  <c r="L14" i="63"/>
  <c r="H14" i="63"/>
  <c r="P13" i="63"/>
  <c r="L13" i="63"/>
  <c r="H13" i="63"/>
  <c r="P12" i="63"/>
  <c r="L12" i="63"/>
  <c r="H12" i="63"/>
  <c r="P11" i="63"/>
  <c r="L11" i="63"/>
  <c r="H11" i="63"/>
  <c r="P10" i="63"/>
  <c r="L10" i="63"/>
  <c r="H10" i="63"/>
  <c r="P9" i="63"/>
  <c r="L9" i="63"/>
  <c r="H9" i="63"/>
  <c r="Q49" i="63" l="1"/>
  <c r="Q48" i="63"/>
  <c r="R48" i="63" s="1"/>
  <c r="Q45" i="63"/>
  <c r="R45" i="63" s="1"/>
  <c r="Q21" i="63"/>
  <c r="R21" i="63" s="1"/>
  <c r="Q20" i="63"/>
  <c r="R20" i="63" s="1"/>
  <c r="Q19" i="63"/>
  <c r="R19" i="63" s="1"/>
  <c r="Q18" i="63"/>
  <c r="R18" i="63" s="1"/>
  <c r="Q17" i="63"/>
  <c r="R17" i="63" s="1"/>
  <c r="Q16" i="63"/>
  <c r="R16" i="63" s="1"/>
  <c r="Q13" i="63"/>
  <c r="R13" i="63" s="1"/>
  <c r="Q12" i="63"/>
  <c r="R12" i="63" s="1"/>
  <c r="Q10" i="63"/>
  <c r="R10" i="63" s="1"/>
  <c r="Q56" i="63"/>
  <c r="Q55" i="63"/>
  <c r="Q53" i="63"/>
  <c r="R53" i="63" s="1"/>
  <c r="Q54" i="63"/>
  <c r="R54" i="63" s="1"/>
  <c r="Q52" i="63"/>
  <c r="R52" i="63" s="1"/>
  <c r="Q32" i="63"/>
  <c r="R32" i="63" s="1"/>
  <c r="Q51" i="63"/>
  <c r="R51" i="63" s="1"/>
  <c r="M21" i="63"/>
  <c r="N21" i="63" s="1"/>
  <c r="M19" i="63"/>
  <c r="N19" i="63" s="1"/>
  <c r="M20" i="63"/>
  <c r="N20" i="63" s="1"/>
  <c r="M17" i="63"/>
  <c r="N17" i="63" s="1"/>
  <c r="M18" i="63"/>
  <c r="N18" i="63" s="1"/>
  <c r="M16" i="63"/>
  <c r="N16" i="63" s="1"/>
  <c r="I19" i="63"/>
  <c r="J19" i="63" s="1"/>
  <c r="M49" i="63"/>
  <c r="N49" i="63" s="1"/>
  <c r="M48" i="63"/>
  <c r="N48" i="63" s="1"/>
  <c r="M45" i="63"/>
  <c r="N45" i="63" s="1"/>
  <c r="M46" i="63"/>
  <c r="N46" i="63" s="1"/>
  <c r="M44" i="63"/>
  <c r="N44" i="63" s="1"/>
  <c r="M52" i="63"/>
  <c r="N52" i="63" s="1"/>
  <c r="M10" i="63"/>
  <c r="N10" i="63" s="1"/>
  <c r="I49" i="63"/>
  <c r="J49" i="63" s="1"/>
  <c r="I47" i="63"/>
  <c r="J47" i="63" s="1"/>
  <c r="I46" i="63"/>
  <c r="J46" i="63" s="1"/>
  <c r="M14" i="63"/>
  <c r="N14" i="63" s="1"/>
  <c r="M13" i="63"/>
  <c r="N13" i="63" s="1"/>
  <c r="M12" i="63"/>
  <c r="N12" i="63" s="1"/>
  <c r="M11" i="63"/>
  <c r="N11" i="63" s="1"/>
  <c r="M9" i="63"/>
  <c r="N9" i="63" s="1"/>
  <c r="I14" i="63"/>
  <c r="J14" i="63" s="1"/>
  <c r="I13" i="63"/>
  <c r="I9" i="63"/>
  <c r="J9" i="63" s="1"/>
  <c r="I11" i="63"/>
  <c r="J11" i="63" s="1"/>
  <c r="I10" i="63"/>
  <c r="J10" i="63" s="1"/>
  <c r="M56" i="63"/>
  <c r="N56" i="63" s="1"/>
  <c r="M55" i="63"/>
  <c r="N55" i="63" s="1"/>
  <c r="M54" i="63"/>
  <c r="N54" i="63" s="1"/>
  <c r="I53" i="63"/>
  <c r="J53" i="63" s="1"/>
  <c r="I56" i="63"/>
  <c r="J56" i="63" s="1"/>
  <c r="I51" i="63"/>
  <c r="J51" i="63" s="1"/>
  <c r="Q35" i="63"/>
  <c r="R35" i="63" s="1"/>
  <c r="Q34" i="63"/>
  <c r="R34" i="63" s="1"/>
  <c r="Q33" i="63"/>
  <c r="R33" i="63" s="1"/>
  <c r="Q30" i="63"/>
  <c r="R30" i="63" s="1"/>
  <c r="Q31" i="63"/>
  <c r="R31" i="63" s="1"/>
  <c r="M35" i="63"/>
  <c r="N35" i="63" s="1"/>
  <c r="M24" i="63"/>
  <c r="N24" i="63" s="1"/>
  <c r="M33" i="63"/>
  <c r="N33" i="63" s="1"/>
  <c r="M34" i="63"/>
  <c r="N34" i="63" s="1"/>
  <c r="M32" i="63"/>
  <c r="N32" i="63" s="1"/>
  <c r="M31" i="63"/>
  <c r="N31" i="63" s="1"/>
  <c r="M28" i="63"/>
  <c r="N28" i="63" s="1"/>
  <c r="M30" i="63"/>
  <c r="N30" i="63" s="1"/>
  <c r="I35" i="63"/>
  <c r="J35" i="63" s="1"/>
  <c r="I34" i="63"/>
  <c r="J34" i="63" s="1"/>
  <c r="I31" i="63"/>
  <c r="J31" i="63" s="1"/>
  <c r="Q28" i="63"/>
  <c r="R28" i="63" s="1"/>
  <c r="Q27" i="63"/>
  <c r="R27" i="63" s="1"/>
  <c r="Q26" i="63"/>
  <c r="R26" i="63" s="1"/>
  <c r="Q25" i="63"/>
  <c r="R25" i="63" s="1"/>
  <c r="Q24" i="63"/>
  <c r="R24" i="63" s="1"/>
  <c r="Q42" i="63"/>
  <c r="R42" i="63" s="1"/>
  <c r="Q23" i="63"/>
  <c r="R23" i="63" s="1"/>
  <c r="M27" i="63"/>
  <c r="N27" i="63" s="1"/>
  <c r="M26" i="63"/>
  <c r="N26" i="63" s="1"/>
  <c r="M25" i="63"/>
  <c r="N25" i="63" s="1"/>
  <c r="M23" i="63"/>
  <c r="N23" i="63" s="1"/>
  <c r="M37" i="63"/>
  <c r="N37" i="63" s="1"/>
  <c r="I23" i="63"/>
  <c r="J23" i="63" s="1"/>
  <c r="I25" i="63"/>
  <c r="J25" i="63" s="1"/>
  <c r="Q41" i="63"/>
  <c r="R41" i="63" s="1"/>
  <c r="Q40" i="63"/>
  <c r="R40" i="63" s="1"/>
  <c r="Q59" i="63"/>
  <c r="R59" i="63" s="1"/>
  <c r="Q62" i="63"/>
  <c r="R62" i="63" s="1"/>
  <c r="Q38" i="63"/>
  <c r="R38" i="63" s="1"/>
  <c r="Q61" i="63"/>
  <c r="R61" i="63" s="1"/>
  <c r="Q58" i="63"/>
  <c r="R58" i="63" s="1"/>
  <c r="Q60" i="63"/>
  <c r="R60" i="63" s="1"/>
  <c r="Q44" i="63"/>
  <c r="R44" i="63" s="1"/>
  <c r="Q63" i="63"/>
  <c r="R63" i="63" s="1"/>
  <c r="R46" i="63"/>
  <c r="R55" i="63"/>
  <c r="Q37" i="63"/>
  <c r="R37" i="63" s="1"/>
  <c r="Q39" i="63"/>
  <c r="R39" i="63" s="1"/>
  <c r="Q47" i="63"/>
  <c r="R47" i="63" s="1"/>
  <c r="R49" i="63"/>
  <c r="R56" i="63"/>
  <c r="S52" i="63"/>
  <c r="S45" i="63"/>
  <c r="M42" i="63"/>
  <c r="N42" i="63" s="1"/>
  <c r="M41" i="63"/>
  <c r="N41" i="63" s="1"/>
  <c r="M39" i="63"/>
  <c r="N39" i="63" s="1"/>
  <c r="M40" i="63"/>
  <c r="N40" i="63" s="1"/>
  <c r="M38" i="63"/>
  <c r="N38" i="63" s="1"/>
  <c r="I41" i="63"/>
  <c r="J41" i="63" s="1"/>
  <c r="I40" i="63"/>
  <c r="J40" i="63" s="1"/>
  <c r="I37" i="63"/>
  <c r="J37" i="63" s="1"/>
  <c r="S17" i="63"/>
  <c r="S18" i="63"/>
  <c r="S55" i="63"/>
  <c r="M60" i="63"/>
  <c r="N60" i="63" s="1"/>
  <c r="M62" i="63"/>
  <c r="N62" i="63" s="1"/>
  <c r="M61" i="63"/>
  <c r="N61" i="63" s="1"/>
  <c r="S21" i="63"/>
  <c r="S24" i="63"/>
  <c r="S33" i="63"/>
  <c r="S12" i="63"/>
  <c r="M58" i="63"/>
  <c r="N58" i="63" s="1"/>
  <c r="S16" i="63"/>
  <c r="S44" i="63"/>
  <c r="S61" i="63"/>
  <c r="S27" i="63"/>
  <c r="S28" i="63"/>
  <c r="S39" i="63"/>
  <c r="I63" i="63"/>
  <c r="J63" i="63" s="1"/>
  <c r="S19" i="63"/>
  <c r="I62" i="63"/>
  <c r="J62" i="63" s="1"/>
  <c r="I21" i="63"/>
  <c r="J21" i="63" s="1"/>
  <c r="I55" i="63"/>
  <c r="J55" i="63" s="1"/>
  <c r="I52" i="63"/>
  <c r="I59" i="63"/>
  <c r="J59" i="63" s="1"/>
  <c r="I61" i="63"/>
  <c r="J61" i="63" s="1"/>
  <c r="I27" i="63"/>
  <c r="J27" i="63" s="1"/>
  <c r="I33" i="63"/>
  <c r="J33" i="63" s="1"/>
  <c r="I44" i="63"/>
  <c r="J44" i="63" s="1"/>
  <c r="I45" i="63"/>
  <c r="J45" i="63" s="1"/>
  <c r="S10" i="63"/>
  <c r="S14" i="63"/>
  <c r="S9" i="63"/>
  <c r="S11" i="63"/>
  <c r="S13" i="63"/>
  <c r="S30" i="63"/>
  <c r="I30" i="63"/>
  <c r="J30" i="63" s="1"/>
  <c r="S34" i="63"/>
  <c r="S53" i="63"/>
  <c r="M53" i="63"/>
  <c r="N53" i="63" s="1"/>
  <c r="S54" i="63"/>
  <c r="I54" i="63"/>
  <c r="J54" i="63" s="1"/>
  <c r="S59" i="63"/>
  <c r="M59" i="63"/>
  <c r="N59" i="63" s="1"/>
  <c r="S60" i="63"/>
  <c r="I60" i="63"/>
  <c r="J60" i="63" s="1"/>
  <c r="Q9" i="63"/>
  <c r="R9" i="63" s="1"/>
  <c r="Q11" i="63"/>
  <c r="R11" i="63" s="1"/>
  <c r="Q14" i="63"/>
  <c r="R14" i="63" s="1"/>
  <c r="I16" i="63"/>
  <c r="J16" i="63" s="1"/>
  <c r="I18" i="63"/>
  <c r="J18" i="63" s="1"/>
  <c r="S23" i="63"/>
  <c r="I24" i="63"/>
  <c r="J24" i="63" s="1"/>
  <c r="S25" i="63"/>
  <c r="I28" i="63"/>
  <c r="J28" i="63" s="1"/>
  <c r="S31" i="63"/>
  <c r="S35" i="63"/>
  <c r="S37" i="63"/>
  <c r="I39" i="63"/>
  <c r="J39" i="63" s="1"/>
  <c r="S40" i="63"/>
  <c r="S49" i="63"/>
  <c r="T49" i="63" s="1"/>
  <c r="S58" i="63"/>
  <c r="I58" i="63"/>
  <c r="J58" i="63" s="1"/>
  <c r="I12" i="63"/>
  <c r="J12" i="63" s="1"/>
  <c r="I17" i="63"/>
  <c r="J17" i="63" s="1"/>
  <c r="S20" i="63"/>
  <c r="I20" i="63"/>
  <c r="J20" i="63" s="1"/>
  <c r="S41" i="63"/>
  <c r="S46" i="63"/>
  <c r="S56" i="63"/>
  <c r="S62" i="63"/>
  <c r="S38" i="63"/>
  <c r="I38" i="63"/>
  <c r="J38" i="63" s="1"/>
  <c r="S42" i="63"/>
  <c r="I42" i="63"/>
  <c r="J42" i="63" s="1"/>
  <c r="S26" i="63"/>
  <c r="I26" i="63"/>
  <c r="J26" i="63" s="1"/>
  <c r="S32" i="63"/>
  <c r="I32" i="63"/>
  <c r="J32" i="63" s="1"/>
  <c r="S47" i="63"/>
  <c r="M47" i="63"/>
  <c r="N47" i="63" s="1"/>
  <c r="S48" i="63"/>
  <c r="I48" i="63"/>
  <c r="J48" i="63" s="1"/>
  <c r="S51" i="63"/>
  <c r="M51" i="63"/>
  <c r="N51" i="63" s="1"/>
  <c r="S63" i="63"/>
  <c r="M63" i="63"/>
  <c r="N63" i="63" s="1"/>
  <c r="I12" i="44"/>
  <c r="I13" i="44"/>
  <c r="E25" i="47" s="1"/>
  <c r="I14" i="44"/>
  <c r="E26" i="47" s="1"/>
  <c r="I15" i="44"/>
  <c r="E27" i="47" s="1"/>
  <c r="I16" i="44"/>
  <c r="E28" i="47" s="1"/>
  <c r="I17" i="44"/>
  <c r="I18" i="44"/>
  <c r="K17" i="48" s="1"/>
  <c r="I11" i="44"/>
  <c r="D12" i="44"/>
  <c r="D13" i="44"/>
  <c r="D14" i="44"/>
  <c r="E14" i="47" s="1"/>
  <c r="D15" i="44"/>
  <c r="E15" i="47" s="1"/>
  <c r="D16" i="44"/>
  <c r="E16" i="47" s="1"/>
  <c r="D17" i="44"/>
  <c r="J16" i="48" s="1"/>
  <c r="D18" i="44"/>
  <c r="E18" i="47" s="1"/>
  <c r="D11" i="44"/>
  <c r="K16" i="48"/>
  <c r="E13" i="47"/>
  <c r="P64" i="61"/>
  <c r="T63" i="61"/>
  <c r="Q63" i="61"/>
  <c r="R63" i="61" s="1"/>
  <c r="P63" i="61"/>
  <c r="L63" i="61"/>
  <c r="H63" i="61"/>
  <c r="T62" i="61"/>
  <c r="P62" i="61"/>
  <c r="L62" i="61"/>
  <c r="H62" i="61"/>
  <c r="T61" i="61"/>
  <c r="P61" i="61"/>
  <c r="Q61" i="61" s="1"/>
  <c r="R61" i="61" s="1"/>
  <c r="L61" i="61"/>
  <c r="M61" i="61" s="1"/>
  <c r="N61" i="61" s="1"/>
  <c r="H61" i="61"/>
  <c r="T60" i="61"/>
  <c r="P60" i="61"/>
  <c r="L60" i="61"/>
  <c r="H60" i="61"/>
  <c r="I60" i="61" s="1"/>
  <c r="J60" i="61" s="1"/>
  <c r="T59" i="61"/>
  <c r="P59" i="61"/>
  <c r="Q59" i="61" s="1"/>
  <c r="R59" i="61" s="1"/>
  <c r="L59" i="61"/>
  <c r="H59" i="61"/>
  <c r="T58" i="61"/>
  <c r="Q58" i="61"/>
  <c r="R58" i="61" s="1"/>
  <c r="P58" i="61"/>
  <c r="Q62" i="61" s="1"/>
  <c r="R62" i="61" s="1"/>
  <c r="L58" i="61"/>
  <c r="H58" i="61"/>
  <c r="I58" i="61" s="1"/>
  <c r="J58" i="61" s="1"/>
  <c r="P57" i="61"/>
  <c r="T56" i="61"/>
  <c r="P56" i="61"/>
  <c r="L56" i="61"/>
  <c r="H56" i="61"/>
  <c r="I56" i="61" s="1"/>
  <c r="J56" i="61" s="1"/>
  <c r="T55" i="61"/>
  <c r="P55" i="61"/>
  <c r="Q55" i="61" s="1"/>
  <c r="R55" i="61" s="1"/>
  <c r="L55" i="61"/>
  <c r="M55" i="61" s="1"/>
  <c r="N55" i="61" s="1"/>
  <c r="H55" i="61"/>
  <c r="I55" i="61" s="1"/>
  <c r="J55" i="61" s="1"/>
  <c r="T54" i="61"/>
  <c r="P54" i="61"/>
  <c r="L54" i="61"/>
  <c r="M54" i="61" s="1"/>
  <c r="N54" i="61" s="1"/>
  <c r="H54" i="61"/>
  <c r="T53" i="61"/>
  <c r="P53" i="61"/>
  <c r="M53" i="61"/>
  <c r="N53" i="61" s="1"/>
  <c r="L53" i="61"/>
  <c r="M56" i="61" s="1"/>
  <c r="N56" i="61" s="1"/>
  <c r="H53" i="61"/>
  <c r="T52" i="61"/>
  <c r="P52" i="61"/>
  <c r="M52" i="61"/>
  <c r="N52" i="61" s="1"/>
  <c r="L52" i="61"/>
  <c r="H52" i="61"/>
  <c r="I52" i="61" s="1"/>
  <c r="J52" i="61" s="1"/>
  <c r="T51" i="61"/>
  <c r="P51" i="61"/>
  <c r="Q51" i="61" s="1"/>
  <c r="R51" i="61" s="1"/>
  <c r="L51" i="61"/>
  <c r="M51" i="61" s="1"/>
  <c r="N51" i="61" s="1"/>
  <c r="H51" i="61"/>
  <c r="P50" i="61"/>
  <c r="T49" i="61"/>
  <c r="P49" i="61"/>
  <c r="L49" i="61"/>
  <c r="H49" i="61"/>
  <c r="I49" i="61" s="1"/>
  <c r="J49" i="61" s="1"/>
  <c r="T48" i="61"/>
  <c r="P48" i="61"/>
  <c r="Q48" i="61" s="1"/>
  <c r="R48" i="61" s="1"/>
  <c r="L48" i="61"/>
  <c r="H48" i="61"/>
  <c r="I48" i="61" s="1"/>
  <c r="J48" i="61" s="1"/>
  <c r="T47" i="61"/>
  <c r="Q47" i="61"/>
  <c r="R47" i="61" s="1"/>
  <c r="P47" i="61"/>
  <c r="L47" i="61"/>
  <c r="M47" i="61" s="1"/>
  <c r="N47" i="61" s="1"/>
  <c r="H47" i="61"/>
  <c r="T46" i="61"/>
  <c r="P46" i="61"/>
  <c r="Q49" i="61" s="1"/>
  <c r="R49" i="61" s="1"/>
  <c r="L46" i="61"/>
  <c r="H46" i="61"/>
  <c r="T45" i="61"/>
  <c r="Q45" i="61"/>
  <c r="R45" i="61" s="1"/>
  <c r="P45" i="61"/>
  <c r="L45" i="61"/>
  <c r="H45" i="61"/>
  <c r="T44" i="61"/>
  <c r="P44" i="61"/>
  <c r="Q44" i="61" s="1"/>
  <c r="R44" i="61" s="1"/>
  <c r="L44" i="61"/>
  <c r="M44" i="61" s="1"/>
  <c r="N44" i="61" s="1"/>
  <c r="H44" i="61"/>
  <c r="P43" i="61"/>
  <c r="T42" i="61"/>
  <c r="P42" i="61"/>
  <c r="Q42" i="61" s="1"/>
  <c r="R42" i="61" s="1"/>
  <c r="L42" i="61"/>
  <c r="M42" i="61" s="1"/>
  <c r="N42" i="61" s="1"/>
  <c r="H42" i="61"/>
  <c r="T41" i="61"/>
  <c r="P41" i="61"/>
  <c r="M41" i="61"/>
  <c r="N41" i="61" s="1"/>
  <c r="L41" i="61"/>
  <c r="H41" i="61"/>
  <c r="T40" i="61"/>
  <c r="P40" i="61"/>
  <c r="L40" i="61"/>
  <c r="M40" i="61" s="1"/>
  <c r="N40" i="61" s="1"/>
  <c r="H40" i="61"/>
  <c r="T39" i="61"/>
  <c r="P39" i="61"/>
  <c r="L39" i="61"/>
  <c r="H39" i="61"/>
  <c r="T38" i="61"/>
  <c r="P38" i="61"/>
  <c r="L38" i="61"/>
  <c r="H38" i="61"/>
  <c r="T37" i="61"/>
  <c r="P37" i="61"/>
  <c r="L37" i="61"/>
  <c r="M37" i="61" s="1"/>
  <c r="N37" i="61" s="1"/>
  <c r="H37" i="61"/>
  <c r="P36" i="61"/>
  <c r="T35" i="61"/>
  <c r="P35" i="61"/>
  <c r="L35" i="61"/>
  <c r="M35" i="61" s="1"/>
  <c r="N35" i="61" s="1"/>
  <c r="H35" i="61"/>
  <c r="T34" i="61"/>
  <c r="P34" i="61"/>
  <c r="L34" i="61"/>
  <c r="H34" i="61"/>
  <c r="T33" i="61"/>
  <c r="P33" i="61"/>
  <c r="L33" i="61"/>
  <c r="H33" i="61"/>
  <c r="T32" i="61"/>
  <c r="P32" i="61"/>
  <c r="Q32" i="61" s="1"/>
  <c r="R32" i="61" s="1"/>
  <c r="L32" i="61"/>
  <c r="H32" i="61"/>
  <c r="T31" i="61"/>
  <c r="Q31" i="61"/>
  <c r="R31" i="61" s="1"/>
  <c r="P31" i="61"/>
  <c r="L31" i="61"/>
  <c r="H31" i="61"/>
  <c r="I31" i="61" s="1"/>
  <c r="J31" i="61" s="1"/>
  <c r="T30" i="61"/>
  <c r="P30" i="61"/>
  <c r="Q34" i="61" s="1"/>
  <c r="R34" i="61" s="1"/>
  <c r="L30" i="61"/>
  <c r="H30" i="61"/>
  <c r="P29" i="61"/>
  <c r="T28" i="61"/>
  <c r="P28" i="61"/>
  <c r="L28" i="61"/>
  <c r="H28" i="61"/>
  <c r="T27" i="61"/>
  <c r="P27" i="61"/>
  <c r="L27" i="61"/>
  <c r="H27" i="61"/>
  <c r="W27" i="61" s="1"/>
  <c r="T26" i="61"/>
  <c r="P26" i="61"/>
  <c r="L26" i="61"/>
  <c r="H26" i="61"/>
  <c r="T25" i="61"/>
  <c r="U26" i="61" s="1"/>
  <c r="V26" i="61" s="1"/>
  <c r="P25" i="61"/>
  <c r="L25" i="61"/>
  <c r="H25" i="61"/>
  <c r="T24" i="61"/>
  <c r="P24" i="61"/>
  <c r="Q24" i="61" s="1"/>
  <c r="R24" i="61" s="1"/>
  <c r="L24" i="61"/>
  <c r="M24" i="61" s="1"/>
  <c r="N24" i="61" s="1"/>
  <c r="H24" i="61"/>
  <c r="T23" i="61"/>
  <c r="P23" i="61"/>
  <c r="Q23" i="61" s="1"/>
  <c r="R23" i="61" s="1"/>
  <c r="M23" i="61"/>
  <c r="N23" i="61" s="1"/>
  <c r="L23" i="61"/>
  <c r="H23" i="61"/>
  <c r="P22" i="61"/>
  <c r="T21" i="61"/>
  <c r="U21" i="61" s="1"/>
  <c r="V21" i="61" s="1"/>
  <c r="P21" i="61"/>
  <c r="Q21" i="61" s="1"/>
  <c r="R21" i="61" s="1"/>
  <c r="L21" i="61"/>
  <c r="M21" i="61" s="1"/>
  <c r="N21" i="61" s="1"/>
  <c r="H21" i="61"/>
  <c r="I21" i="61" s="1"/>
  <c r="J21" i="61" s="1"/>
  <c r="T20" i="61"/>
  <c r="P20" i="61"/>
  <c r="L20" i="61"/>
  <c r="H20" i="61"/>
  <c r="T19" i="61"/>
  <c r="P19" i="61"/>
  <c r="L19" i="61"/>
  <c r="H19" i="61"/>
  <c r="T18" i="61"/>
  <c r="P18" i="61"/>
  <c r="L18" i="61"/>
  <c r="M18" i="61" s="1"/>
  <c r="N18" i="61" s="1"/>
  <c r="H18" i="61"/>
  <c r="I18" i="61" s="1"/>
  <c r="J18" i="61" s="1"/>
  <c r="T17" i="61"/>
  <c r="U17" i="61" s="1"/>
  <c r="V17" i="61" s="1"/>
  <c r="P17" i="61"/>
  <c r="Q20" i="61" s="1"/>
  <c r="R20" i="61" s="1"/>
  <c r="L17" i="61"/>
  <c r="H17" i="61"/>
  <c r="I17" i="61" s="1"/>
  <c r="J17" i="61" s="1"/>
  <c r="T16" i="61"/>
  <c r="U19" i="61" s="1"/>
  <c r="V19" i="61" s="1"/>
  <c r="P16" i="61"/>
  <c r="Q16" i="61" s="1"/>
  <c r="R16" i="61" s="1"/>
  <c r="L16" i="61"/>
  <c r="M16" i="61" s="1"/>
  <c r="N16" i="61" s="1"/>
  <c r="H16" i="61"/>
  <c r="I19" i="61" s="1"/>
  <c r="J19" i="61" s="1"/>
  <c r="P15" i="61"/>
  <c r="T14" i="61"/>
  <c r="P14" i="61"/>
  <c r="Q14" i="61" s="1"/>
  <c r="R14" i="61" s="1"/>
  <c r="L14" i="61"/>
  <c r="H14" i="61"/>
  <c r="I14" i="61" s="1"/>
  <c r="J14" i="61" s="1"/>
  <c r="T13" i="61"/>
  <c r="P13" i="61"/>
  <c r="Q13" i="61" s="1"/>
  <c r="R13" i="61" s="1"/>
  <c r="L13" i="61"/>
  <c r="H13" i="61"/>
  <c r="T12" i="61"/>
  <c r="U12" i="61" s="1"/>
  <c r="V12" i="61" s="1"/>
  <c r="P12" i="61"/>
  <c r="L12" i="61"/>
  <c r="M12" i="61" s="1"/>
  <c r="N12" i="61" s="1"/>
  <c r="H12" i="61"/>
  <c r="T11" i="61"/>
  <c r="U11" i="61" s="1"/>
  <c r="V11" i="61" s="1"/>
  <c r="P11" i="61"/>
  <c r="L11" i="61"/>
  <c r="M11" i="61" s="1"/>
  <c r="N11" i="61" s="1"/>
  <c r="H11" i="61"/>
  <c r="I11" i="61" s="1"/>
  <c r="J11" i="61" s="1"/>
  <c r="T10" i="61"/>
  <c r="U10" i="61" s="1"/>
  <c r="V10" i="61" s="1"/>
  <c r="P10" i="61"/>
  <c r="L10" i="61"/>
  <c r="M10" i="61" s="1"/>
  <c r="N10" i="61" s="1"/>
  <c r="H10" i="61"/>
  <c r="I10" i="61" s="1"/>
  <c r="J10" i="61" s="1"/>
  <c r="T9" i="61"/>
  <c r="U9" i="61" s="1"/>
  <c r="V9" i="61" s="1"/>
  <c r="Q9" i="61"/>
  <c r="R9" i="61" s="1"/>
  <c r="P9" i="61"/>
  <c r="L9" i="61"/>
  <c r="M13" i="61" s="1"/>
  <c r="N13" i="61" s="1"/>
  <c r="H9" i="61"/>
  <c r="W9" i="61" s="1"/>
  <c r="P59" i="35"/>
  <c r="J17" i="48"/>
  <c r="L41" i="35"/>
  <c r="H44" i="35"/>
  <c r="L44" i="35"/>
  <c r="L60" i="35"/>
  <c r="L37" i="35"/>
  <c r="H9" i="35"/>
  <c r="H37" i="35"/>
  <c r="P37" i="35"/>
  <c r="H38" i="35"/>
  <c r="L38" i="35"/>
  <c r="P38" i="35"/>
  <c r="H39" i="35"/>
  <c r="L39" i="35"/>
  <c r="P39" i="35"/>
  <c r="H40" i="35"/>
  <c r="L40" i="35"/>
  <c r="P40" i="35"/>
  <c r="H41" i="35"/>
  <c r="P41" i="35"/>
  <c r="H42" i="35"/>
  <c r="L42" i="35"/>
  <c r="P42" i="35"/>
  <c r="P44" i="35"/>
  <c r="H45" i="35"/>
  <c r="L45" i="35"/>
  <c r="P45" i="35"/>
  <c r="H46" i="35"/>
  <c r="L46" i="35"/>
  <c r="P46" i="35"/>
  <c r="H47" i="35"/>
  <c r="L47" i="35"/>
  <c r="P47" i="35"/>
  <c r="H48" i="35"/>
  <c r="L48" i="35"/>
  <c r="P48" i="35"/>
  <c r="H49" i="35"/>
  <c r="L49" i="35"/>
  <c r="P49" i="35"/>
  <c r="H51" i="35"/>
  <c r="L51" i="35"/>
  <c r="P51" i="35"/>
  <c r="H52" i="35"/>
  <c r="L52" i="35"/>
  <c r="P52" i="35"/>
  <c r="H53" i="35"/>
  <c r="L53" i="35"/>
  <c r="P53" i="35"/>
  <c r="H54" i="35"/>
  <c r="L54" i="35"/>
  <c r="P54" i="35"/>
  <c r="H55" i="35"/>
  <c r="L55" i="35"/>
  <c r="P55" i="35"/>
  <c r="H56" i="35"/>
  <c r="L56" i="35"/>
  <c r="P56" i="35"/>
  <c r="H58" i="35"/>
  <c r="L58" i="35"/>
  <c r="P58" i="35"/>
  <c r="H59" i="35"/>
  <c r="L59" i="35"/>
  <c r="H60" i="35"/>
  <c r="P60" i="35"/>
  <c r="H61" i="35"/>
  <c r="L61" i="35"/>
  <c r="P61" i="35"/>
  <c r="H62" i="35"/>
  <c r="L62" i="35"/>
  <c r="P62" i="35"/>
  <c r="H63" i="35"/>
  <c r="L63" i="35"/>
  <c r="P63" i="35"/>
  <c r="Q49" i="35" l="1"/>
  <c r="Q48" i="35"/>
  <c r="Q46" i="35"/>
  <c r="Q47" i="35"/>
  <c r="Q45" i="35"/>
  <c r="Q44" i="35"/>
  <c r="T48" i="63"/>
  <c r="T47" i="63"/>
  <c r="T46" i="63"/>
  <c r="T45" i="63"/>
  <c r="T44" i="63"/>
  <c r="T21" i="63"/>
  <c r="T20" i="63"/>
  <c r="T19" i="63"/>
  <c r="T18" i="63"/>
  <c r="R22" i="63"/>
  <c r="T17" i="63"/>
  <c r="T14" i="63"/>
  <c r="T16" i="63"/>
  <c r="T13" i="63"/>
  <c r="T12" i="63"/>
  <c r="T11" i="63"/>
  <c r="T10" i="63"/>
  <c r="T54" i="63"/>
  <c r="T9" i="63"/>
  <c r="T55" i="63"/>
  <c r="T56" i="63"/>
  <c r="T53" i="63"/>
  <c r="T52" i="63"/>
  <c r="T51" i="63"/>
  <c r="Q56" i="35"/>
  <c r="Q55" i="35"/>
  <c r="Q51" i="35"/>
  <c r="Q54" i="35"/>
  <c r="Q53" i="35"/>
  <c r="Q52" i="35"/>
  <c r="N22" i="63"/>
  <c r="N50" i="63"/>
  <c r="N15" i="63"/>
  <c r="T35" i="63"/>
  <c r="Q42" i="35"/>
  <c r="T34" i="63"/>
  <c r="T33" i="63"/>
  <c r="R36" i="63"/>
  <c r="T32" i="63"/>
  <c r="T31" i="63"/>
  <c r="T30" i="63"/>
  <c r="N36" i="63"/>
  <c r="N29" i="63"/>
  <c r="R29" i="63"/>
  <c r="T28" i="63"/>
  <c r="T27" i="63"/>
  <c r="T26" i="63"/>
  <c r="T25" i="63"/>
  <c r="T24" i="63"/>
  <c r="T23" i="63"/>
  <c r="T42" i="63"/>
  <c r="T41" i="63"/>
  <c r="Q41" i="35"/>
  <c r="Q40" i="35"/>
  <c r="Q37" i="35"/>
  <c r="Q39" i="35"/>
  <c r="Q38" i="35"/>
  <c r="Q62" i="35"/>
  <c r="T60" i="63"/>
  <c r="T38" i="63"/>
  <c r="T40" i="63"/>
  <c r="T39" i="63"/>
  <c r="R50" i="63"/>
  <c r="R43" i="63"/>
  <c r="T37" i="63"/>
  <c r="R57" i="63"/>
  <c r="R64" i="63"/>
  <c r="T63" i="63"/>
  <c r="T61" i="63"/>
  <c r="T62" i="63"/>
  <c r="T58" i="63"/>
  <c r="T59" i="63"/>
  <c r="U9" i="63"/>
  <c r="H11" i="26" s="1"/>
  <c r="R15" i="63"/>
  <c r="Q63" i="35"/>
  <c r="S63" i="35"/>
  <c r="S56" i="35"/>
  <c r="S44" i="35"/>
  <c r="Q61" i="35"/>
  <c r="Q60" i="35"/>
  <c r="Q58" i="35"/>
  <c r="Q59" i="35"/>
  <c r="S52" i="35"/>
  <c r="S47" i="35"/>
  <c r="S41" i="35"/>
  <c r="N43" i="63"/>
  <c r="N64" i="63"/>
  <c r="N57" i="63"/>
  <c r="S37" i="35"/>
  <c r="J43" i="63"/>
  <c r="J57" i="63"/>
  <c r="U51" i="63"/>
  <c r="H17" i="26" s="1"/>
  <c r="J50" i="63"/>
  <c r="U23" i="63"/>
  <c r="H13" i="26" s="1"/>
  <c r="J29" i="63"/>
  <c r="J15" i="63"/>
  <c r="U44" i="63"/>
  <c r="H16" i="26" s="1"/>
  <c r="J36" i="63"/>
  <c r="U30" i="63"/>
  <c r="H14" i="26" s="1"/>
  <c r="U37" i="63"/>
  <c r="H15" i="26" s="1"/>
  <c r="J22" i="63"/>
  <c r="U16" i="63"/>
  <c r="H12" i="26" s="1"/>
  <c r="J64" i="63"/>
  <c r="U58" i="63"/>
  <c r="H18" i="26" s="1"/>
  <c r="S59" i="35"/>
  <c r="S61" i="35"/>
  <c r="S54" i="35"/>
  <c r="S49" i="35"/>
  <c r="S45" i="35"/>
  <c r="S42" i="35"/>
  <c r="S39" i="35"/>
  <c r="S60" i="35"/>
  <c r="S58" i="35"/>
  <c r="S53" i="35"/>
  <c r="S48" i="35"/>
  <c r="S38" i="35"/>
  <c r="S62" i="35"/>
  <c r="S55" i="35"/>
  <c r="S51" i="35"/>
  <c r="S46" i="35"/>
  <c r="S40" i="35"/>
  <c r="I44" i="61"/>
  <c r="J44" i="61" s="1"/>
  <c r="I51" i="61"/>
  <c r="J51" i="61" s="1"/>
  <c r="E17" i="47"/>
  <c r="J15" i="48"/>
  <c r="J14" i="48"/>
  <c r="K14" i="48"/>
  <c r="E29" i="47"/>
  <c r="E30" i="47"/>
  <c r="K15" i="48"/>
  <c r="I16" i="61"/>
  <c r="J16" i="61" s="1"/>
  <c r="W26" i="61"/>
  <c r="W20" i="61"/>
  <c r="U25" i="61"/>
  <c r="V25" i="61" s="1"/>
  <c r="W39" i="61"/>
  <c r="Q46" i="61"/>
  <c r="R46" i="61" s="1"/>
  <c r="Q11" i="61"/>
  <c r="R11" i="61" s="1"/>
  <c r="W11" i="61"/>
  <c r="Q30" i="61"/>
  <c r="R30" i="61" s="1"/>
  <c r="Q33" i="61"/>
  <c r="R33" i="61" s="1"/>
  <c r="W32" i="61"/>
  <c r="W12" i="61"/>
  <c r="W13" i="61"/>
  <c r="W59" i="61"/>
  <c r="X59" i="61" s="1"/>
  <c r="W45" i="61"/>
  <c r="W60" i="61"/>
  <c r="W46" i="61"/>
  <c r="W53" i="61"/>
  <c r="W58" i="61"/>
  <c r="W10" i="61"/>
  <c r="W62" i="61"/>
  <c r="W63" i="61"/>
  <c r="W19" i="61"/>
  <c r="I9" i="61"/>
  <c r="J9" i="61" s="1"/>
  <c r="I45" i="61"/>
  <c r="J45" i="61" s="1"/>
  <c r="I33" i="61"/>
  <c r="J33" i="61" s="1"/>
  <c r="I47" i="61"/>
  <c r="J47" i="61" s="1"/>
  <c r="I59" i="61"/>
  <c r="J59" i="61" s="1"/>
  <c r="I62" i="61"/>
  <c r="J62" i="61" s="1"/>
  <c r="I12" i="61"/>
  <c r="J12" i="61" s="1"/>
  <c r="W23" i="61"/>
  <c r="Q10" i="61"/>
  <c r="R10" i="61" s="1"/>
  <c r="R15" i="61" s="1"/>
  <c r="Q12" i="61"/>
  <c r="R12" i="61" s="1"/>
  <c r="I13" i="61"/>
  <c r="U13" i="61"/>
  <c r="V13" i="61" s="1"/>
  <c r="M14" i="61"/>
  <c r="N14" i="61" s="1"/>
  <c r="W14" i="61"/>
  <c r="Q18" i="61"/>
  <c r="R18" i="61" s="1"/>
  <c r="W18" i="61"/>
  <c r="Q19" i="61"/>
  <c r="R19" i="61" s="1"/>
  <c r="M20" i="61"/>
  <c r="N20" i="61" s="1"/>
  <c r="W24" i="61"/>
  <c r="M26" i="61"/>
  <c r="N26" i="61" s="1"/>
  <c r="M27" i="61"/>
  <c r="N27" i="61" s="1"/>
  <c r="I28" i="61"/>
  <c r="J28" i="61" s="1"/>
  <c r="U55" i="61"/>
  <c r="V55" i="61" s="1"/>
  <c r="U53" i="61"/>
  <c r="V53" i="61" s="1"/>
  <c r="U52" i="61"/>
  <c r="V52" i="61" s="1"/>
  <c r="U51" i="61"/>
  <c r="V51" i="61" s="1"/>
  <c r="U38" i="61"/>
  <c r="V38" i="61" s="1"/>
  <c r="U30" i="61"/>
  <c r="V30" i="61" s="1"/>
  <c r="U56" i="61"/>
  <c r="V56" i="61" s="1"/>
  <c r="U40" i="61"/>
  <c r="V40" i="61" s="1"/>
  <c r="U37" i="61"/>
  <c r="V37" i="61" s="1"/>
  <c r="W34" i="61"/>
  <c r="I34" i="61"/>
  <c r="J34" i="61" s="1"/>
  <c r="U54" i="61"/>
  <c r="V54" i="61" s="1"/>
  <c r="M9" i="61"/>
  <c r="N9" i="61" s="1"/>
  <c r="N15" i="61" s="1"/>
  <c r="U16" i="61"/>
  <c r="V16" i="61" s="1"/>
  <c r="Q17" i="61"/>
  <c r="R17" i="61" s="1"/>
  <c r="M19" i="61"/>
  <c r="N19" i="61" s="1"/>
  <c r="U20" i="61"/>
  <c r="V20" i="61" s="1"/>
  <c r="W21" i="61"/>
  <c r="X21" i="61" s="1"/>
  <c r="I23" i="61"/>
  <c r="J23" i="61" s="1"/>
  <c r="U23" i="61"/>
  <c r="V23" i="61" s="1"/>
  <c r="M25" i="61"/>
  <c r="N25" i="61" s="1"/>
  <c r="N29" i="61" s="1"/>
  <c r="I26" i="61"/>
  <c r="J26" i="61" s="1"/>
  <c r="I27" i="61"/>
  <c r="J27" i="61" s="1"/>
  <c r="U27" i="61"/>
  <c r="V27" i="61" s="1"/>
  <c r="U28" i="61"/>
  <c r="V28" i="61" s="1"/>
  <c r="M30" i="61"/>
  <c r="N30" i="61" s="1"/>
  <c r="U31" i="61"/>
  <c r="V31" i="61" s="1"/>
  <c r="Q35" i="61"/>
  <c r="R35" i="61" s="1"/>
  <c r="Q37" i="61"/>
  <c r="R37" i="61" s="1"/>
  <c r="M39" i="61"/>
  <c r="N39" i="61" s="1"/>
  <c r="M38" i="61"/>
  <c r="N38" i="61" s="1"/>
  <c r="N43" i="61" s="1"/>
  <c r="W38" i="61"/>
  <c r="W41" i="61"/>
  <c r="I41" i="61"/>
  <c r="J41" i="61" s="1"/>
  <c r="U41" i="61"/>
  <c r="V41" i="61" s="1"/>
  <c r="R50" i="61"/>
  <c r="U49" i="61"/>
  <c r="V49" i="61" s="1"/>
  <c r="U14" i="61"/>
  <c r="V14" i="61" s="1"/>
  <c r="M17" i="61"/>
  <c r="N17" i="61" s="1"/>
  <c r="U18" i="61"/>
  <c r="V18" i="61" s="1"/>
  <c r="I20" i="61"/>
  <c r="J20" i="61" s="1"/>
  <c r="I24" i="61"/>
  <c r="J24" i="61" s="1"/>
  <c r="U24" i="61"/>
  <c r="V24" i="61" s="1"/>
  <c r="I25" i="61"/>
  <c r="J25" i="61" s="1"/>
  <c r="Q26" i="61"/>
  <c r="R26" i="61" s="1"/>
  <c r="Q27" i="61"/>
  <c r="R27" i="61" s="1"/>
  <c r="M28" i="61"/>
  <c r="N28" i="61" s="1"/>
  <c r="W28" i="61"/>
  <c r="M32" i="61"/>
  <c r="N32" i="61" s="1"/>
  <c r="U33" i="61"/>
  <c r="V33" i="61" s="1"/>
  <c r="M34" i="61"/>
  <c r="N34" i="61" s="1"/>
  <c r="U35" i="61"/>
  <c r="V35" i="61" s="1"/>
  <c r="Q38" i="61"/>
  <c r="R38" i="61" s="1"/>
  <c r="U39" i="61"/>
  <c r="V39" i="61" s="1"/>
  <c r="I42" i="61"/>
  <c r="J42" i="61" s="1"/>
  <c r="W42" i="61"/>
  <c r="U42" i="61"/>
  <c r="V42" i="61" s="1"/>
  <c r="U47" i="61"/>
  <c r="V47" i="61" s="1"/>
  <c r="U63" i="61"/>
  <c r="V63" i="61" s="1"/>
  <c r="W16" i="61"/>
  <c r="X16" i="61" s="1"/>
  <c r="W17" i="61"/>
  <c r="Q25" i="61"/>
  <c r="R25" i="61" s="1"/>
  <c r="W25" i="61"/>
  <c r="Q28" i="61"/>
  <c r="R28" i="61" s="1"/>
  <c r="R36" i="61"/>
  <c r="M33" i="61"/>
  <c r="N33" i="61" s="1"/>
  <c r="Q40" i="61"/>
  <c r="R40" i="61" s="1"/>
  <c r="Q52" i="61"/>
  <c r="R52" i="61" s="1"/>
  <c r="U34" i="61"/>
  <c r="V34" i="61" s="1"/>
  <c r="W35" i="61"/>
  <c r="I37" i="61"/>
  <c r="J37" i="61" s="1"/>
  <c r="I40" i="61"/>
  <c r="J40" i="61" s="1"/>
  <c r="W44" i="61"/>
  <c r="M48" i="61"/>
  <c r="N48" i="61" s="1"/>
  <c r="U48" i="61"/>
  <c r="V48" i="61" s="1"/>
  <c r="M49" i="61"/>
  <c r="N49" i="61" s="1"/>
  <c r="U60" i="61"/>
  <c r="V60" i="61" s="1"/>
  <c r="M63" i="61"/>
  <c r="N63" i="61" s="1"/>
  <c r="W30" i="61"/>
  <c r="M31" i="61"/>
  <c r="N31" i="61" s="1"/>
  <c r="U32" i="61"/>
  <c r="V32" i="61" s="1"/>
  <c r="W33" i="61"/>
  <c r="I35" i="61"/>
  <c r="J35" i="61" s="1"/>
  <c r="I38" i="61"/>
  <c r="J38" i="61" s="1"/>
  <c r="I39" i="61"/>
  <c r="J39" i="61" s="1"/>
  <c r="Q41" i="61"/>
  <c r="R41" i="61" s="1"/>
  <c r="M45" i="61"/>
  <c r="N45" i="61" s="1"/>
  <c r="U45" i="61"/>
  <c r="V45" i="61" s="1"/>
  <c r="I46" i="61"/>
  <c r="J46" i="61" s="1"/>
  <c r="W47" i="61"/>
  <c r="Q53" i="61"/>
  <c r="R53" i="61" s="1"/>
  <c r="I54" i="61"/>
  <c r="J54" i="61" s="1"/>
  <c r="Q54" i="61"/>
  <c r="R54" i="61" s="1"/>
  <c r="U58" i="61"/>
  <c r="V58" i="61" s="1"/>
  <c r="U59" i="61"/>
  <c r="V59" i="61" s="1"/>
  <c r="M60" i="61"/>
  <c r="N60" i="61" s="1"/>
  <c r="U62" i="61"/>
  <c r="V62" i="61" s="1"/>
  <c r="I30" i="61"/>
  <c r="J30" i="61" s="1"/>
  <c r="W31" i="61"/>
  <c r="I32" i="61"/>
  <c r="J32" i="61" s="1"/>
  <c r="W37" i="61"/>
  <c r="Q39" i="61"/>
  <c r="R39" i="61" s="1"/>
  <c r="W40" i="61"/>
  <c r="U44" i="61"/>
  <c r="V44" i="61" s="1"/>
  <c r="M46" i="61"/>
  <c r="N46" i="61" s="1"/>
  <c r="U46" i="61"/>
  <c r="V46" i="61" s="1"/>
  <c r="W48" i="61"/>
  <c r="W49" i="61"/>
  <c r="N57" i="61"/>
  <c r="I53" i="61"/>
  <c r="J53" i="61" s="1"/>
  <c r="W55" i="61"/>
  <c r="Q56" i="61"/>
  <c r="R56" i="61" s="1"/>
  <c r="M58" i="61"/>
  <c r="N58" i="61" s="1"/>
  <c r="M59" i="61"/>
  <c r="N59" i="61" s="1"/>
  <c r="W61" i="61"/>
  <c r="U61" i="61"/>
  <c r="V61" i="61" s="1"/>
  <c r="M62" i="61"/>
  <c r="N62" i="61" s="1"/>
  <c r="W51" i="61"/>
  <c r="X51" i="61" s="1"/>
  <c r="W52" i="61"/>
  <c r="W54" i="61"/>
  <c r="W56" i="61"/>
  <c r="Q60" i="61"/>
  <c r="R60" i="61" s="1"/>
  <c r="R64" i="61" s="1"/>
  <c r="I61" i="61"/>
  <c r="J61" i="61" s="1"/>
  <c r="I63" i="61"/>
  <c r="J63" i="61" s="1"/>
  <c r="I61" i="35"/>
  <c r="I54" i="35"/>
  <c r="I42" i="35"/>
  <c r="I63" i="35"/>
  <c r="I60" i="35"/>
  <c r="I58" i="35"/>
  <c r="I62" i="35"/>
  <c r="I59" i="35"/>
  <c r="I56" i="35"/>
  <c r="I52" i="35"/>
  <c r="I38" i="35"/>
  <c r="I51" i="35"/>
  <c r="I53" i="35"/>
  <c r="M56" i="35"/>
  <c r="N56" i="35" s="1"/>
  <c r="I39" i="35"/>
  <c r="I40" i="35"/>
  <c r="I37" i="35"/>
  <c r="I55" i="35"/>
  <c r="I48" i="35"/>
  <c r="I49" i="35"/>
  <c r="I45" i="35"/>
  <c r="I47" i="35"/>
  <c r="I44" i="35"/>
  <c r="J44" i="35" s="1"/>
  <c r="I46" i="35"/>
  <c r="M37" i="35"/>
  <c r="N37" i="35" s="1"/>
  <c r="M42" i="35"/>
  <c r="N42" i="35" s="1"/>
  <c r="M39" i="35"/>
  <c r="N39" i="35" s="1"/>
  <c r="M58" i="35"/>
  <c r="N58" i="35" s="1"/>
  <c r="I41" i="35"/>
  <c r="M47" i="35"/>
  <c r="N47" i="35" s="1"/>
  <c r="M40" i="35"/>
  <c r="N40" i="35" s="1"/>
  <c r="M49" i="35"/>
  <c r="N49" i="35" s="1"/>
  <c r="M63" i="35"/>
  <c r="N63" i="35" s="1"/>
  <c r="M45" i="35"/>
  <c r="M55" i="35"/>
  <c r="N55" i="35" s="1"/>
  <c r="M41" i="35"/>
  <c r="N41" i="35" s="1"/>
  <c r="M60" i="35"/>
  <c r="M59" i="35"/>
  <c r="N59" i="35" s="1"/>
  <c r="M53" i="35"/>
  <c r="N53" i="35" s="1"/>
  <c r="M54" i="35"/>
  <c r="N54" i="35" s="1"/>
  <c r="M52" i="35"/>
  <c r="N52" i="35" s="1"/>
  <c r="M62" i="35"/>
  <c r="N62" i="35" s="1"/>
  <c r="M61" i="35"/>
  <c r="N61" i="35" s="1"/>
  <c r="M51" i="35"/>
  <c r="N51" i="35" s="1"/>
  <c r="M46" i="35"/>
  <c r="N46" i="35" s="1"/>
  <c r="M44" i="35"/>
  <c r="N44" i="35" s="1"/>
  <c r="M48" i="35"/>
  <c r="N48" i="35" s="1"/>
  <c r="M38" i="35"/>
  <c r="N38" i="35" s="1"/>
  <c r="D5" i="45"/>
  <c r="D3" i="45"/>
  <c r="D6" i="45"/>
  <c r="V9" i="63" l="1"/>
  <c r="V58" i="63"/>
  <c r="V23" i="63"/>
  <c r="V44" i="63"/>
  <c r="V37" i="63"/>
  <c r="V16" i="63"/>
  <c r="V30" i="63"/>
  <c r="V51" i="63"/>
  <c r="J15" i="61"/>
  <c r="V15" i="61"/>
  <c r="Y16" i="61"/>
  <c r="V64" i="61"/>
  <c r="R57" i="61"/>
  <c r="Y51" i="61"/>
  <c r="R22" i="61"/>
  <c r="R29" i="61"/>
  <c r="N50" i="61"/>
  <c r="N22" i="61"/>
  <c r="J64" i="61"/>
  <c r="J50" i="61"/>
  <c r="X23" i="61"/>
  <c r="J36" i="61"/>
  <c r="Y30" i="61"/>
  <c r="X28" i="61"/>
  <c r="R43" i="61"/>
  <c r="V36" i="61"/>
  <c r="X45" i="61"/>
  <c r="X32" i="61"/>
  <c r="X56" i="61"/>
  <c r="N64" i="61"/>
  <c r="X37" i="61"/>
  <c r="Y58" i="61"/>
  <c r="X30" i="61"/>
  <c r="J43" i="61"/>
  <c r="Y37" i="61"/>
  <c r="J57" i="61"/>
  <c r="X25" i="61"/>
  <c r="Y44" i="61"/>
  <c r="X38" i="61"/>
  <c r="V29" i="61"/>
  <c r="X62" i="61"/>
  <c r="V43" i="61"/>
  <c r="X24" i="61"/>
  <c r="X18" i="61"/>
  <c r="X39" i="61"/>
  <c r="X11" i="61"/>
  <c r="X27" i="61"/>
  <c r="X9" i="61"/>
  <c r="J22" i="61"/>
  <c r="X13" i="61"/>
  <c r="X54" i="61"/>
  <c r="V50" i="61"/>
  <c r="X47" i="61"/>
  <c r="X33" i="61"/>
  <c r="X58" i="61"/>
  <c r="X35" i="61"/>
  <c r="X63" i="61"/>
  <c r="J29" i="61"/>
  <c r="Y23" i="61"/>
  <c r="V57" i="61"/>
  <c r="X26" i="61"/>
  <c r="X10" i="61"/>
  <c r="X12" i="61"/>
  <c r="X42" i="61"/>
  <c r="X41" i="61"/>
  <c r="X34" i="61"/>
  <c r="X49" i="61"/>
  <c r="X52" i="61"/>
  <c r="X61" i="61"/>
  <c r="X55" i="61"/>
  <c r="X48" i="61"/>
  <c r="X40" i="61"/>
  <c r="X31" i="61"/>
  <c r="X53" i="61"/>
  <c r="X44" i="61"/>
  <c r="X46" i="61"/>
  <c r="X17" i="61"/>
  <c r="X60" i="61"/>
  <c r="N36" i="61"/>
  <c r="V22" i="61"/>
  <c r="X14" i="61"/>
  <c r="X20" i="61"/>
  <c r="Y9" i="61"/>
  <c r="X19" i="61"/>
  <c r="N43" i="35"/>
  <c r="N57" i="35"/>
  <c r="N64" i="35"/>
  <c r="N50" i="35"/>
  <c r="J10" i="48"/>
  <c r="K12" i="48"/>
  <c r="K13" i="48"/>
  <c r="Z9" i="61" l="1"/>
  <c r="I17" i="26"/>
  <c r="Z23" i="61"/>
  <c r="Z37" i="61"/>
  <c r="Z44" i="61"/>
  <c r="Z16" i="61"/>
  <c r="Z30" i="61"/>
  <c r="Z58" i="61"/>
  <c r="Z51" i="61"/>
  <c r="E11" i="47"/>
  <c r="D4" i="45"/>
  <c r="I16" i="48" l="1"/>
  <c r="D29" i="47"/>
  <c r="I16" i="26"/>
  <c r="I15" i="26"/>
  <c r="I18" i="26"/>
  <c r="I14" i="48" l="1"/>
  <c r="D27" i="47"/>
  <c r="I15" i="48"/>
  <c r="D28" i="47"/>
  <c r="I17" i="48"/>
  <c r="D30" i="47"/>
  <c r="J12" i="48"/>
  <c r="J13" i="48"/>
  <c r="J11" i="48"/>
  <c r="E12" i="47"/>
  <c r="K10" i="48"/>
  <c r="E23" i="47"/>
  <c r="K11" i="48"/>
  <c r="E24" i="47"/>
  <c r="P12" i="35"/>
  <c r="P17" i="35"/>
  <c r="P35" i="35" l="1"/>
  <c r="L35" i="35"/>
  <c r="H35" i="35"/>
  <c r="P34" i="35"/>
  <c r="L34" i="35"/>
  <c r="H34" i="35"/>
  <c r="P33" i="35"/>
  <c r="L33" i="35"/>
  <c r="H33" i="35"/>
  <c r="P32" i="35"/>
  <c r="L32" i="35"/>
  <c r="H32" i="35"/>
  <c r="P31" i="35"/>
  <c r="L31" i="35"/>
  <c r="H31" i="35"/>
  <c r="P30" i="35"/>
  <c r="L30" i="35"/>
  <c r="H30" i="35"/>
  <c r="P28" i="35"/>
  <c r="L28" i="35"/>
  <c r="H28" i="35"/>
  <c r="P27" i="35"/>
  <c r="L27" i="35"/>
  <c r="H27" i="35"/>
  <c r="P26" i="35"/>
  <c r="L26" i="35"/>
  <c r="H26" i="35"/>
  <c r="P25" i="35"/>
  <c r="L25" i="35"/>
  <c r="H25" i="35"/>
  <c r="P24" i="35"/>
  <c r="L24" i="35"/>
  <c r="H24" i="35"/>
  <c r="P23" i="35"/>
  <c r="L23" i="35"/>
  <c r="H23" i="35"/>
  <c r="P21" i="35"/>
  <c r="L21" i="35"/>
  <c r="H21" i="35"/>
  <c r="P20" i="35"/>
  <c r="L20" i="35"/>
  <c r="H20" i="35"/>
  <c r="P19" i="35"/>
  <c r="L19" i="35"/>
  <c r="H19" i="35"/>
  <c r="P18" i="35"/>
  <c r="L18" i="35"/>
  <c r="H18" i="35"/>
  <c r="L17" i="35"/>
  <c r="H17" i="35"/>
  <c r="P16" i="35"/>
  <c r="L16" i="35"/>
  <c r="H16" i="35"/>
  <c r="P10" i="35"/>
  <c r="P11" i="35"/>
  <c r="P13" i="35"/>
  <c r="P14" i="35"/>
  <c r="P9" i="35"/>
  <c r="L10" i="35"/>
  <c r="L11" i="35"/>
  <c r="L12" i="35"/>
  <c r="L13" i="35"/>
  <c r="L14" i="35"/>
  <c r="L9" i="35"/>
  <c r="H10" i="35"/>
  <c r="H11" i="35"/>
  <c r="H12" i="35"/>
  <c r="H13" i="35"/>
  <c r="H14" i="35"/>
  <c r="Q25" i="35" l="1"/>
  <c r="R25" i="35" s="1"/>
  <c r="Q35" i="35"/>
  <c r="R35" i="35" s="1"/>
  <c r="Q32" i="35"/>
  <c r="R32" i="35" s="1"/>
  <c r="Q34" i="35"/>
  <c r="R34" i="35" s="1"/>
  <c r="Q33" i="35"/>
  <c r="R33" i="35" s="1"/>
  <c r="Q30" i="35"/>
  <c r="R30" i="35" s="1"/>
  <c r="Q31" i="35"/>
  <c r="R31" i="35" s="1"/>
  <c r="S9" i="35"/>
  <c r="S18" i="35"/>
  <c r="S23" i="35"/>
  <c r="S27" i="35"/>
  <c r="S32" i="35"/>
  <c r="S14" i="35"/>
  <c r="S10" i="35"/>
  <c r="S16" i="35"/>
  <c r="S19" i="35"/>
  <c r="S24" i="35"/>
  <c r="S28" i="35"/>
  <c r="S33" i="35"/>
  <c r="S17" i="35"/>
  <c r="S11" i="35"/>
  <c r="S20" i="35"/>
  <c r="S25" i="35"/>
  <c r="S30" i="35"/>
  <c r="S34" i="35"/>
  <c r="S13" i="35"/>
  <c r="S12" i="35"/>
  <c r="S21" i="35"/>
  <c r="S26" i="35"/>
  <c r="S31" i="35"/>
  <c r="S35" i="35"/>
  <c r="I30" i="35"/>
  <c r="J30" i="35" s="1"/>
  <c r="I23" i="35"/>
  <c r="J23" i="35" s="1"/>
  <c r="I9" i="35"/>
  <c r="J9" i="35" s="1"/>
  <c r="I16" i="35"/>
  <c r="J16" i="35" s="1"/>
  <c r="J37" i="35"/>
  <c r="R41" i="35"/>
  <c r="R47" i="35"/>
  <c r="R51" i="35"/>
  <c r="R53" i="35"/>
  <c r="R37" i="35"/>
  <c r="R39" i="35"/>
  <c r="R45" i="35"/>
  <c r="R49" i="35"/>
  <c r="R59" i="35"/>
  <c r="R63" i="35"/>
  <c r="R55" i="35"/>
  <c r="R61" i="35"/>
  <c r="R60" i="35"/>
  <c r="R56" i="35"/>
  <c r="R40" i="35"/>
  <c r="R44" i="35"/>
  <c r="R58" i="35"/>
  <c r="R46" i="35"/>
  <c r="R38" i="35"/>
  <c r="R48" i="35"/>
  <c r="R54" i="35"/>
  <c r="R52" i="35"/>
  <c r="R42" i="35"/>
  <c r="R62" i="35"/>
  <c r="J39" i="35"/>
  <c r="J45" i="35"/>
  <c r="J49" i="35"/>
  <c r="J41" i="35"/>
  <c r="J47" i="35"/>
  <c r="J51" i="35"/>
  <c r="J53" i="35"/>
  <c r="J59" i="35"/>
  <c r="J63" i="35"/>
  <c r="J55" i="35"/>
  <c r="J61" i="35"/>
  <c r="J46" i="35"/>
  <c r="J62" i="35"/>
  <c r="J40" i="35"/>
  <c r="J60" i="35"/>
  <c r="J52" i="35"/>
  <c r="J48" i="35"/>
  <c r="J56" i="35"/>
  <c r="J58" i="35"/>
  <c r="J54" i="35"/>
  <c r="J42" i="35"/>
  <c r="Q16" i="35"/>
  <c r="R16" i="35" s="1"/>
  <c r="Q20" i="35"/>
  <c r="R20" i="35" s="1"/>
  <c r="Q19" i="35"/>
  <c r="R19" i="35" s="1"/>
  <c r="Q24" i="35"/>
  <c r="R24" i="35" s="1"/>
  <c r="Q28" i="35"/>
  <c r="Q18" i="35"/>
  <c r="R18" i="35" s="1"/>
  <c r="Q27" i="35"/>
  <c r="R27" i="35" s="1"/>
  <c r="Q17" i="35"/>
  <c r="R17" i="35" s="1"/>
  <c r="Q21" i="35"/>
  <c r="R21" i="35" s="1"/>
  <c r="Q26" i="35"/>
  <c r="R26" i="35" s="1"/>
  <c r="Q23" i="35"/>
  <c r="R23" i="35" s="1"/>
  <c r="I25" i="35"/>
  <c r="J25" i="35" s="1"/>
  <c r="I20" i="35"/>
  <c r="J20" i="35" s="1"/>
  <c r="I18" i="35"/>
  <c r="J18" i="35" s="1"/>
  <c r="I27" i="35"/>
  <c r="J27" i="35" s="1"/>
  <c r="I33" i="35"/>
  <c r="J33" i="35" s="1"/>
  <c r="I34" i="35"/>
  <c r="J34" i="35" s="1"/>
  <c r="I17" i="35"/>
  <c r="J17" i="35" s="1"/>
  <c r="I21" i="35"/>
  <c r="J21" i="35" s="1"/>
  <c r="I26" i="35"/>
  <c r="J26" i="35" s="1"/>
  <c r="I35" i="35"/>
  <c r="J35" i="35" s="1"/>
  <c r="I19" i="35"/>
  <c r="J19" i="35" s="1"/>
  <c r="I24" i="35"/>
  <c r="J24" i="35" s="1"/>
  <c r="I32" i="35"/>
  <c r="J32" i="35" s="1"/>
  <c r="I31" i="35"/>
  <c r="J31" i="35" s="1"/>
  <c r="I28" i="35"/>
  <c r="M32" i="35"/>
  <c r="N32" i="35" s="1"/>
  <c r="M31" i="35"/>
  <c r="N31" i="35" s="1"/>
  <c r="M35" i="35"/>
  <c r="N35" i="35" s="1"/>
  <c r="M34" i="35"/>
  <c r="N34" i="35" s="1"/>
  <c r="M33" i="35"/>
  <c r="N33" i="35" s="1"/>
  <c r="M24" i="35"/>
  <c r="N24" i="35" s="1"/>
  <c r="M30" i="35"/>
  <c r="N30" i="35" s="1"/>
  <c r="M20" i="35"/>
  <c r="N20" i="35" s="1"/>
  <c r="M25" i="35"/>
  <c r="N25" i="35" s="1"/>
  <c r="M27" i="35"/>
  <c r="N27" i="35" s="1"/>
  <c r="I14" i="35"/>
  <c r="J14" i="35" s="1"/>
  <c r="M28" i="35"/>
  <c r="M19" i="35"/>
  <c r="N19" i="35" s="1"/>
  <c r="M18" i="35"/>
  <c r="N18" i="35" s="1"/>
  <c r="M26" i="35"/>
  <c r="N26" i="35" s="1"/>
  <c r="M21" i="35"/>
  <c r="N21" i="35" s="1"/>
  <c r="M23" i="35"/>
  <c r="N23" i="35" s="1"/>
  <c r="M17" i="35"/>
  <c r="N17" i="35" s="1"/>
  <c r="M16" i="35"/>
  <c r="N16" i="35" s="1"/>
  <c r="Q11" i="35"/>
  <c r="R11" i="35" s="1"/>
  <c r="Q10" i="35"/>
  <c r="R10" i="35" s="1"/>
  <c r="Q13" i="35"/>
  <c r="R13" i="35" s="1"/>
  <c r="Q12" i="35"/>
  <c r="R12" i="35" s="1"/>
  <c r="Q9" i="35"/>
  <c r="Q14" i="35"/>
  <c r="R14" i="35" s="1"/>
  <c r="M14" i="35"/>
  <c r="N14" i="35" s="1"/>
  <c r="M10" i="35"/>
  <c r="N10" i="35" s="1"/>
  <c r="M11" i="35"/>
  <c r="N11" i="35" s="1"/>
  <c r="M12" i="35"/>
  <c r="N12" i="35" s="1"/>
  <c r="M9" i="35"/>
  <c r="N9" i="35" s="1"/>
  <c r="M13" i="35"/>
  <c r="N13" i="35" s="1"/>
  <c r="I11" i="35"/>
  <c r="J11" i="35" s="1"/>
  <c r="I13" i="35"/>
  <c r="J13" i="35" s="1"/>
  <c r="I10" i="35"/>
  <c r="J10" i="35" s="1"/>
  <c r="I12" i="35"/>
  <c r="J12" i="35" s="1"/>
  <c r="T9" i="35" l="1"/>
  <c r="U44" i="35"/>
  <c r="C16" i="26" s="1"/>
  <c r="U51" i="35"/>
  <c r="C17" i="26" s="1"/>
  <c r="U23" i="35"/>
  <c r="C13" i="26" s="1"/>
  <c r="U58" i="35"/>
  <c r="U37" i="35"/>
  <c r="C15" i="26" s="1"/>
  <c r="U30" i="35"/>
  <c r="C14" i="26" s="1"/>
  <c r="U16" i="35"/>
  <c r="C12" i="26" s="1"/>
  <c r="J57" i="35"/>
  <c r="J64" i="35"/>
  <c r="J50" i="35"/>
  <c r="R50" i="35"/>
  <c r="R57" i="35"/>
  <c r="J43" i="35"/>
  <c r="R64" i="35"/>
  <c r="R43" i="35"/>
  <c r="I14" i="26"/>
  <c r="D26" i="47" s="1"/>
  <c r="I13" i="26"/>
  <c r="D25" i="47" s="1"/>
  <c r="I12" i="26"/>
  <c r="R36" i="35"/>
  <c r="J36" i="35"/>
  <c r="N36" i="35"/>
  <c r="R29" i="35"/>
  <c r="N29" i="35"/>
  <c r="J29" i="35"/>
  <c r="R22" i="35"/>
  <c r="N22" i="35"/>
  <c r="J22" i="35"/>
  <c r="C18" i="26" l="1"/>
  <c r="I11" i="26"/>
  <c r="I13" i="48" l="1"/>
  <c r="I10" i="48"/>
  <c r="I11" i="48"/>
  <c r="D24" i="47" l="1"/>
  <c r="D23" i="47"/>
  <c r="I12" i="48"/>
  <c r="T59" i="35" l="1"/>
  <c r="T53" i="35"/>
  <c r="T37" i="35"/>
  <c r="T48" i="35"/>
  <c r="T62" i="35"/>
  <c r="T39" i="35"/>
  <c r="T47" i="35"/>
  <c r="T61" i="35"/>
  <c r="T44" i="35"/>
  <c r="T49" i="35"/>
  <c r="T46" i="35"/>
  <c r="T54" i="35"/>
  <c r="T51" i="35"/>
  <c r="T56" i="35"/>
  <c r="T40" i="35"/>
  <c r="T55" i="35"/>
  <c r="T63" i="35"/>
  <c r="T38" i="35"/>
  <c r="T58" i="35"/>
  <c r="T52" i="35"/>
  <c r="T45" i="35"/>
  <c r="T41" i="35"/>
  <c r="T42" i="35"/>
  <c r="T60" i="35"/>
  <c r="T34" i="35"/>
  <c r="T30" i="35"/>
  <c r="T31" i="35"/>
  <c r="T35" i="35"/>
  <c r="T33" i="35"/>
  <c r="T32" i="35"/>
  <c r="T26" i="35"/>
  <c r="T24" i="35"/>
  <c r="T27" i="35"/>
  <c r="T25" i="35"/>
  <c r="T16" i="35"/>
  <c r="T28" i="35"/>
  <c r="T23" i="35"/>
  <c r="T20" i="35"/>
  <c r="T21" i="35"/>
  <c r="T19" i="35"/>
  <c r="T17" i="35"/>
  <c r="T18" i="35"/>
  <c r="T13" i="35"/>
  <c r="T10" i="35"/>
  <c r="T11" i="35"/>
  <c r="T12" i="35"/>
  <c r="T14" i="35"/>
  <c r="E2" i="39" l="1"/>
  <c r="E3" i="39"/>
  <c r="E4" i="39"/>
  <c r="E5" i="39"/>
  <c r="E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39" i="39"/>
  <c r="E40" i="39"/>
  <c r="E41" i="39"/>
  <c r="E1" i="39"/>
  <c r="R9" i="35" l="1"/>
  <c r="U9" i="35" l="1"/>
  <c r="V9" i="35" s="1"/>
  <c r="R15" i="35"/>
  <c r="N15" i="35"/>
  <c r="V51" i="35" l="1"/>
  <c r="V37" i="35"/>
  <c r="C11" i="26"/>
  <c r="D11" i="26" s="1"/>
  <c r="V58" i="35"/>
  <c r="V44" i="35"/>
  <c r="J15" i="35"/>
  <c r="D18" i="26" l="1"/>
  <c r="H17" i="48" s="1"/>
  <c r="L17" i="48" s="1"/>
  <c r="D13" i="26"/>
  <c r="H12" i="48" s="1"/>
  <c r="L12" i="48" s="1"/>
  <c r="D14" i="26"/>
  <c r="D14" i="47" s="1"/>
  <c r="D16" i="26"/>
  <c r="H15" i="48" s="1"/>
  <c r="L15" i="48" s="1"/>
  <c r="D15" i="26"/>
  <c r="H14" i="48" s="1"/>
  <c r="L14" i="48" s="1"/>
  <c r="D12" i="26"/>
  <c r="H11" i="48" s="1"/>
  <c r="L11" i="48" s="1"/>
  <c r="D17" i="26"/>
  <c r="H16" i="48" s="1"/>
  <c r="L16" i="48" s="1"/>
  <c r="D11" i="47"/>
  <c r="H10" i="48"/>
  <c r="L10" i="48" s="1"/>
  <c r="V16" i="35"/>
  <c r="V30" i="35"/>
  <c r="V23" i="35"/>
  <c r="D18" i="47" l="1"/>
  <c r="D13" i="47"/>
  <c r="D15" i="47"/>
  <c r="D12" i="47"/>
  <c r="H13" i="48"/>
  <c r="L13" i="48" s="1"/>
  <c r="N10" i="48" s="1"/>
  <c r="D16" i="47"/>
  <c r="D17" i="47"/>
  <c r="N16" i="48" l="1"/>
  <c r="N11" i="48"/>
  <c r="N14" i="48"/>
  <c r="N13" i="48"/>
  <c r="N12" i="48"/>
  <c r="N17" i="48"/>
  <c r="F23" i="47"/>
  <c r="N15" i="48"/>
  <c r="F16" i="47"/>
  <c r="F30" i="47"/>
  <c r="F18" i="47"/>
  <c r="F28" i="47"/>
  <c r="F13" i="47"/>
  <c r="F14" i="47"/>
  <c r="F25" i="47"/>
  <c r="F24" i="47"/>
  <c r="F17" i="47"/>
  <c r="F12" i="47"/>
  <c r="F26" i="47"/>
  <c r="F27" i="47"/>
  <c r="F15" i="47"/>
  <c r="F29" i="47"/>
  <c r="F11" i="47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  <comment ref="K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100</t>
        </r>
      </text>
    </comment>
  </commentList>
</comments>
</file>

<file path=xl/sharedStrings.xml><?xml version="1.0" encoding="utf-8"?>
<sst xmlns="http://schemas.openxmlformats.org/spreadsheetml/2006/main" count="2365" uniqueCount="563">
  <si>
    <t xml:space="preserve">Фамилия имя  </t>
  </si>
  <si>
    <t>очки</t>
  </si>
  <si>
    <t>рез.</t>
  </si>
  <si>
    <t>школа</t>
  </si>
  <si>
    <t>№ п/п</t>
  </si>
  <si>
    <t>результат</t>
  </si>
  <si>
    <t>место</t>
  </si>
  <si>
    <t>СУММА ОЧКОВ КОМАНДЫ</t>
  </si>
  <si>
    <t>ДЕВОЧКИ</t>
  </si>
  <si>
    <t>МАЛЬЧИКИ</t>
  </si>
  <si>
    <t>СУММА ОЧКОВ УЧАСТНИКА</t>
  </si>
  <si>
    <t>-</t>
  </si>
  <si>
    <t>Юноши</t>
  </si>
  <si>
    <t>Девушки</t>
  </si>
  <si>
    <t>Прыжок в длину с/м</t>
  </si>
  <si>
    <t>Наклон вперёд</t>
  </si>
  <si>
    <t>Сгибание и разгибание рук в упоре лёжа</t>
  </si>
  <si>
    <t>Челночный бег 3х10м</t>
  </si>
  <si>
    <t>Подтягивание</t>
  </si>
  <si>
    <t>Подъём туловища за 1 мин .</t>
  </si>
  <si>
    <t>фамилия , имя</t>
  </si>
  <si>
    <t>C</t>
  </si>
  <si>
    <t>=</t>
  </si>
  <si>
    <t>'ЮНОШИ (ТЕСТ)'!</t>
  </si>
  <si>
    <t>5 лучших</t>
  </si>
  <si>
    <t>СУММА ПО 5-ти</t>
  </si>
  <si>
    <t>место в команде</t>
  </si>
  <si>
    <t>бег 60 метров</t>
  </si>
  <si>
    <t>прыжок в длину с расбега</t>
  </si>
  <si>
    <t>ИТОГ</t>
  </si>
  <si>
    <t>Школа, организация</t>
  </si>
  <si>
    <t>место в виде</t>
  </si>
  <si>
    <t>ИТОГОВОЕ МЕСТО УЧАСТНИКА</t>
  </si>
  <si>
    <t>ОБЩЕЕ МЕСТО КОМАНДЫ</t>
  </si>
  <si>
    <t>бег 600 м.</t>
  </si>
  <si>
    <t>Девочки</t>
  </si>
  <si>
    <t>Мальчики</t>
  </si>
  <si>
    <t>Номер</t>
  </si>
  <si>
    <t>Прыжок в длину с разбега</t>
  </si>
  <si>
    <t>60 м.</t>
  </si>
  <si>
    <t>г. Курган, Стадион  центральный имени  В. Брумеля</t>
  </si>
  <si>
    <t xml:space="preserve">регионального этапа Всероссийских споритивных  игр школьников,   </t>
  </si>
  <si>
    <t>Протокол командных  результатов</t>
  </si>
  <si>
    <t>1 июня 2021 г.</t>
  </si>
  <si>
    <t xml:space="preserve">среди обучающихся общеобразовательных школ Курганской области  </t>
  </si>
  <si>
    <t>"Президентские спортивные игры" (МНОГОБОРЬЕ)</t>
  </si>
  <si>
    <t>Протокол лично-командных  результатов</t>
  </si>
  <si>
    <t>пол</t>
  </si>
  <si>
    <t>Ж</t>
  </si>
  <si>
    <t>М</t>
  </si>
  <si>
    <t>дорожка</t>
  </si>
  <si>
    <t>команда</t>
  </si>
  <si>
    <t>время</t>
  </si>
  <si>
    <t>"Президентские спортивные игры" (Легкоатлетическая эстафета)</t>
  </si>
  <si>
    <t>МКОУ «Каргапольская СОШ им. Героя Советского союза Н.Ф. Махова»</t>
  </si>
  <si>
    <t>МКОУ СОШ № 9 г. Кургана</t>
  </si>
  <si>
    <t>МКОУ «Катайская СОШ»</t>
  </si>
  <si>
    <t>МКОУ «Частоозерская СОШ»</t>
  </si>
  <si>
    <t>СЛЧИС()</t>
  </si>
  <si>
    <t>"Президентские спортивные игры" (Легкая атлетика)</t>
  </si>
  <si>
    <t xml:space="preserve">№ </t>
  </si>
  <si>
    <t>№</t>
  </si>
  <si>
    <t>место в легкоатлетическом многоборье</t>
  </si>
  <si>
    <t>место в легкоатлетической эстафете</t>
  </si>
  <si>
    <t>Итоговое место в легкой атлетике</t>
  </si>
  <si>
    <t>"Каргапольская СОШ"</t>
  </si>
  <si>
    <t>«Катайская СОШ»</t>
  </si>
  <si>
    <t>СОШ № 9 г. Кургана</t>
  </si>
  <si>
    <t>«Частоозерская СОШ»</t>
  </si>
  <si>
    <t>Главный секретарь_________________________/Евченко А.В./</t>
  </si>
  <si>
    <t>Главный судья Президентских игр ___________________/Меркучев А.В./</t>
  </si>
  <si>
    <t xml:space="preserve">Общее место </t>
  </si>
  <si>
    <t>Сумма очков</t>
  </si>
  <si>
    <t>Легкоатлетическое многоборье</t>
  </si>
  <si>
    <t>Волейбол</t>
  </si>
  <si>
    <t>Настольный теннис</t>
  </si>
  <si>
    <t>Стритбол</t>
  </si>
  <si>
    <t>Команды</t>
  </si>
  <si>
    <t xml:space="preserve">обучающихся  общеобразовательных школ Курганской области                     </t>
  </si>
  <si>
    <t xml:space="preserve">Итоговая таблица </t>
  </si>
  <si>
    <t>Жилин Александр</t>
  </si>
  <si>
    <t>Канаков Тимофей</t>
  </si>
  <si>
    <t>Федотов Евгений</t>
  </si>
  <si>
    <t>Овчинников Сергей</t>
  </si>
  <si>
    <t>Прямоносов Станислав</t>
  </si>
  <si>
    <t>Доброхотов Денис</t>
  </si>
  <si>
    <t>Горохова Ирина</t>
  </si>
  <si>
    <t>Оленич Алина</t>
  </si>
  <si>
    <t>Попкова Елизавета</t>
  </si>
  <si>
    <t>Кочнева Наталья</t>
  </si>
  <si>
    <t>Черепанова Дарья</t>
  </si>
  <si>
    <t>Комарова Софья</t>
  </si>
  <si>
    <t>Фамилия, имя</t>
  </si>
  <si>
    <t>дата рождения</t>
  </si>
  <si>
    <t>24.24.2006</t>
  </si>
  <si>
    <t>Школа</t>
  </si>
  <si>
    <t>Дата рождения</t>
  </si>
  <si>
    <t xml:space="preserve">Нагрудный номер </t>
  </si>
  <si>
    <t>Степанов Вадим</t>
  </si>
  <si>
    <t>Рыжонкин Владислав</t>
  </si>
  <si>
    <t>Аревадзе Валерий</t>
  </si>
  <si>
    <t>Вахмянин Владислав</t>
  </si>
  <si>
    <t>Кунгурцев Валерий</t>
  </si>
  <si>
    <t>Гигорьев Владимир</t>
  </si>
  <si>
    <t>Мороз Ксения</t>
  </si>
  <si>
    <t>Богытырева Алина</t>
  </si>
  <si>
    <t>Голубева  Дарья</t>
  </si>
  <si>
    <t>Кайгородова Ксения</t>
  </si>
  <si>
    <t>Кандакова  Екатерина</t>
  </si>
  <si>
    <t>Кирбай Владислав</t>
  </si>
  <si>
    <t>Бучный Дмитрий</t>
  </si>
  <si>
    <t>Хомутов Александр</t>
  </si>
  <si>
    <t>Горланов Семен</t>
  </si>
  <si>
    <t>Белоусов Дмитрий</t>
  </si>
  <si>
    <t>Фетисов Богдан</t>
  </si>
  <si>
    <t>Кущева Анастасия</t>
  </si>
  <si>
    <t>Веретенникова Полина</t>
  </si>
  <si>
    <t>Шишминцева Вера</t>
  </si>
  <si>
    <t>Гвоздева Елена</t>
  </si>
  <si>
    <t>Кокшарова Екатерина</t>
  </si>
  <si>
    <t>Жернакова Елена</t>
  </si>
  <si>
    <t>Пол</t>
  </si>
  <si>
    <t>м</t>
  </si>
  <si>
    <t>Чепурченко Данила</t>
  </si>
  <si>
    <t>Валяев Максим</t>
  </si>
  <si>
    <t>Шепелин Александр</t>
  </si>
  <si>
    <t>Верещагин Артем</t>
  </si>
  <si>
    <t>Казадаев Илья</t>
  </si>
  <si>
    <t>Жуков Егор</t>
  </si>
  <si>
    <t>Литвиненко Варвара</t>
  </si>
  <si>
    <t>Долгушина Дарья</t>
  </si>
  <si>
    <t>Сиренко Кристина</t>
  </si>
  <si>
    <t>Кожушкина Софья</t>
  </si>
  <si>
    <t>Петрова Варвара</t>
  </si>
  <si>
    <t>Кривоногова Екатерина</t>
  </si>
  <si>
    <t>ж</t>
  </si>
  <si>
    <t>???</t>
  </si>
  <si>
    <t>Легкоатлетическая эстафета</t>
  </si>
  <si>
    <t>Протокол личных  результатов</t>
  </si>
  <si>
    <t>забег</t>
  </si>
  <si>
    <t>1 забег</t>
  </si>
  <si>
    <t>2 забег</t>
  </si>
  <si>
    <t>3 забег</t>
  </si>
  <si>
    <t>4 забег</t>
  </si>
  <si>
    <t>5 забег</t>
  </si>
  <si>
    <t>6 забег</t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</si>
  <si>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 метров (девочки)</t>
    </r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</si>
  <si>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 метров (мальчики)</t>
    </r>
  </si>
  <si>
    <t xml:space="preserve">регионального этапа Всероссийских спортивных  игр школьников,   </t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</si>
  <si>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600 метров (девочки)</t>
    </r>
  </si>
  <si>
    <r>
      <t xml:space="preserve">Распределение по забегам   </t>
    </r>
    <r>
      <rPr>
        <b/>
        <sz val="12"/>
        <color theme="1"/>
        <rFont val="Calibri"/>
        <family val="2"/>
        <charset val="204"/>
        <scheme val="minor"/>
      </rPr>
      <t>БЕГ 800 метров (мальчики)</t>
    </r>
  </si>
  <si>
    <t>1 попытка</t>
  </si>
  <si>
    <t>2 попытка</t>
  </si>
  <si>
    <t>3 попытка</t>
  </si>
  <si>
    <t>Прыжок в длину с разбега (девушки)</t>
  </si>
  <si>
    <t>Прыжок в длину с разбега (юноши)</t>
  </si>
  <si>
    <t>Мерзликина Арина</t>
  </si>
  <si>
    <t>Дев</t>
  </si>
  <si>
    <t>Юн</t>
  </si>
  <si>
    <t>бег 400 м.</t>
  </si>
  <si>
    <t xml:space="preserve"> </t>
  </si>
  <si>
    <t>метание малого мяча</t>
  </si>
  <si>
    <t>20 апреля 2022 г.</t>
  </si>
  <si>
    <t xml:space="preserve">муниципального этапа Всероссийских спортивных  игр школьников,   </t>
  </si>
  <si>
    <t>400 м.</t>
  </si>
  <si>
    <t>МБОУ "СОШ № 7"</t>
  </si>
  <si>
    <t>МБОУ "СОШ № 9"</t>
  </si>
  <si>
    <t>МБОУ "СОШ № 17"</t>
  </si>
  <si>
    <t>МБОУ "СОШ № 26"</t>
  </si>
  <si>
    <t>МБОУ "Гимназия № 31"</t>
  </si>
  <si>
    <t>МБОУ "Гимназия № 47"</t>
  </si>
  <si>
    <t>МБОУ "СОШ № 56"</t>
  </si>
  <si>
    <t>МАОУ "Гимназия № 30"</t>
  </si>
  <si>
    <t>Девушки / Юноши</t>
  </si>
  <si>
    <r>
      <rPr>
        <b/>
        <sz val="14"/>
        <rFont val="Times New Roman"/>
        <family val="1"/>
      </rPr>
      <t>Таблица оценки легкоатлетического многоборья</t>
    </r>
  </si>
  <si>
    <t>Всероссийских спортивных игр школьников "Президентские спортивные игры"</t>
  </si>
  <si>
    <r>
      <rPr>
        <sz val="10"/>
        <rFont val="Times New Roman"/>
        <family val="1"/>
      </rPr>
      <t>Очки</t>
    </r>
  </si>
  <si>
    <r>
      <rPr>
        <b/>
        <sz val="14"/>
        <rFont val="Times New Roman"/>
        <family val="1"/>
      </rPr>
      <t>мальчики</t>
    </r>
  </si>
  <si>
    <r>
      <rPr>
        <b/>
        <sz val="14"/>
        <rFont val="Times New Roman"/>
        <family val="1"/>
      </rPr>
      <t>девочки</t>
    </r>
  </si>
  <si>
    <r>
      <rPr>
        <sz val="10"/>
        <rFont val="Times New Roman"/>
        <family val="1"/>
      </rPr>
      <t>прыжок в длину (см)</t>
    </r>
  </si>
  <si>
    <r>
      <rPr>
        <sz val="10"/>
        <rFont val="Times New Roman"/>
        <family val="1"/>
      </rPr>
      <t xml:space="preserve">метание мяча 140 г
</t>
    </r>
    <r>
      <rPr>
        <sz val="10"/>
        <rFont val="Times New Roman"/>
        <family val="1"/>
      </rPr>
      <t>(м)</t>
    </r>
  </si>
  <si>
    <r>
      <rPr>
        <sz val="10"/>
        <rFont val="Times New Roman"/>
        <family val="1"/>
      </rPr>
      <t>бег 30 м (сек.)</t>
    </r>
  </si>
  <si>
    <r>
      <rPr>
        <sz val="10"/>
        <rFont val="Times New Roman"/>
        <family val="1"/>
      </rPr>
      <t xml:space="preserve">бег 60 м
</t>
    </r>
    <r>
      <rPr>
        <sz val="10"/>
        <rFont val="Times New Roman"/>
        <family val="1"/>
      </rPr>
      <t>(сек.)</t>
    </r>
  </si>
  <si>
    <r>
      <rPr>
        <sz val="10"/>
        <rFont val="Times New Roman"/>
        <family val="1"/>
      </rPr>
      <t xml:space="preserve">бег 100 м
</t>
    </r>
    <r>
      <rPr>
        <sz val="10"/>
        <rFont val="Times New Roman"/>
        <family val="1"/>
      </rPr>
      <t>(сек.)</t>
    </r>
  </si>
  <si>
    <r>
      <rPr>
        <sz val="10"/>
        <rFont val="Times New Roman"/>
        <family val="1"/>
      </rPr>
      <t>бег 800 м (мин., сек.)</t>
    </r>
  </si>
  <si>
    <r>
      <rPr>
        <sz val="10"/>
        <rFont val="Times New Roman"/>
        <family val="1"/>
      </rPr>
      <t>бег 600 м (мин., сек.)</t>
    </r>
  </si>
  <si>
    <r>
      <rPr>
        <sz val="14"/>
        <rFont val="Times New Roman"/>
        <family val="1"/>
      </rPr>
      <t>02:01,0</t>
    </r>
  </si>
  <si>
    <r>
      <rPr>
        <sz val="14"/>
        <rFont val="Times New Roman"/>
        <family val="1"/>
      </rPr>
      <t>01:43,0</t>
    </r>
  </si>
  <si>
    <r>
      <rPr>
        <sz val="14"/>
        <rFont val="Times New Roman"/>
        <family val="1"/>
      </rPr>
      <t>02:01,6</t>
    </r>
  </si>
  <si>
    <r>
      <rPr>
        <sz val="14"/>
        <rFont val="Times New Roman"/>
        <family val="1"/>
      </rPr>
      <t>01:43,3</t>
    </r>
  </si>
  <si>
    <r>
      <rPr>
        <sz val="14"/>
        <rFont val="Times New Roman"/>
        <family val="1"/>
      </rPr>
      <t>02:02,4</t>
    </r>
  </si>
  <si>
    <r>
      <rPr>
        <sz val="14"/>
        <rFont val="Times New Roman"/>
        <family val="1"/>
      </rPr>
      <t>01:43,8</t>
    </r>
  </si>
  <si>
    <r>
      <rPr>
        <sz val="14"/>
        <rFont val="Times New Roman"/>
        <family val="1"/>
      </rPr>
      <t>02:03,2</t>
    </r>
  </si>
  <si>
    <r>
      <rPr>
        <sz val="14"/>
        <rFont val="Times New Roman"/>
        <family val="1"/>
      </rPr>
      <t>01:44,3</t>
    </r>
  </si>
  <si>
    <r>
      <rPr>
        <sz val="14"/>
        <rFont val="Times New Roman"/>
        <family val="1"/>
      </rPr>
      <t>02:04,0</t>
    </r>
  </si>
  <si>
    <r>
      <rPr>
        <sz val="14"/>
        <rFont val="Times New Roman"/>
        <family val="1"/>
      </rPr>
      <t>01:44,8</t>
    </r>
  </si>
  <si>
    <r>
      <rPr>
        <sz val="14"/>
        <rFont val="Times New Roman"/>
        <family val="1"/>
      </rPr>
      <t>02:04,8</t>
    </r>
  </si>
  <si>
    <r>
      <rPr>
        <sz val="14"/>
        <rFont val="Times New Roman"/>
        <family val="1"/>
      </rPr>
      <t>01:45,3</t>
    </r>
  </si>
  <si>
    <r>
      <rPr>
        <sz val="14"/>
        <rFont val="Times New Roman"/>
        <family val="1"/>
      </rPr>
      <t>02:05,6</t>
    </r>
  </si>
  <si>
    <r>
      <rPr>
        <sz val="14"/>
        <rFont val="Times New Roman"/>
        <family val="1"/>
      </rPr>
      <t>01:45,8</t>
    </r>
  </si>
  <si>
    <r>
      <rPr>
        <sz val="14"/>
        <rFont val="Times New Roman"/>
        <family val="1"/>
      </rPr>
      <t>02:06,4</t>
    </r>
  </si>
  <si>
    <r>
      <rPr>
        <sz val="14"/>
        <rFont val="Times New Roman"/>
        <family val="1"/>
      </rPr>
      <t>01:46,3</t>
    </r>
  </si>
  <si>
    <r>
      <rPr>
        <sz val="14"/>
        <rFont val="Times New Roman"/>
        <family val="1"/>
      </rPr>
      <t>02:07,2</t>
    </r>
  </si>
  <si>
    <r>
      <rPr>
        <sz val="14"/>
        <rFont val="Times New Roman"/>
        <family val="1"/>
      </rPr>
      <t>01:46,8</t>
    </r>
  </si>
  <si>
    <r>
      <rPr>
        <sz val="14"/>
        <rFont val="Times New Roman"/>
        <family val="1"/>
      </rPr>
      <t>02:08,0</t>
    </r>
  </si>
  <si>
    <r>
      <rPr>
        <sz val="14"/>
        <rFont val="Times New Roman"/>
        <family val="1"/>
      </rPr>
      <t>01:47,3</t>
    </r>
  </si>
  <si>
    <r>
      <rPr>
        <sz val="14"/>
        <rFont val="Times New Roman"/>
        <family val="1"/>
      </rPr>
      <t>02:08,8</t>
    </r>
  </si>
  <si>
    <r>
      <rPr>
        <sz val="14"/>
        <rFont val="Times New Roman"/>
        <family val="1"/>
      </rPr>
      <t>01:47,8</t>
    </r>
  </si>
  <si>
    <r>
      <rPr>
        <sz val="14"/>
        <rFont val="Times New Roman"/>
        <family val="1"/>
      </rPr>
      <t>02:09,6</t>
    </r>
  </si>
  <si>
    <r>
      <rPr>
        <sz val="14"/>
        <rFont val="Times New Roman"/>
        <family val="1"/>
      </rPr>
      <t>01:48,3</t>
    </r>
  </si>
  <si>
    <r>
      <rPr>
        <sz val="14"/>
        <rFont val="Times New Roman"/>
        <family val="1"/>
      </rPr>
      <t>02:10,4</t>
    </r>
  </si>
  <si>
    <r>
      <rPr>
        <sz val="14"/>
        <rFont val="Times New Roman"/>
        <family val="1"/>
      </rPr>
      <t>01:48,8</t>
    </r>
  </si>
  <si>
    <r>
      <rPr>
        <sz val="14"/>
        <rFont val="Times New Roman"/>
        <family val="1"/>
      </rPr>
      <t>02:11,2</t>
    </r>
  </si>
  <si>
    <r>
      <rPr>
        <sz val="14"/>
        <rFont val="Times New Roman"/>
        <family val="1"/>
      </rPr>
      <t>01:49,3</t>
    </r>
  </si>
  <si>
    <r>
      <rPr>
        <sz val="14"/>
        <rFont val="Times New Roman"/>
        <family val="1"/>
      </rPr>
      <t>02:12,0</t>
    </r>
  </si>
  <si>
    <r>
      <rPr>
        <sz val="14"/>
        <rFont val="Times New Roman"/>
        <family val="1"/>
      </rPr>
      <t>01:49,8</t>
    </r>
  </si>
  <si>
    <r>
      <rPr>
        <sz val="14"/>
        <rFont val="Times New Roman"/>
        <family val="1"/>
      </rPr>
      <t>02:12,8</t>
    </r>
  </si>
  <si>
    <r>
      <rPr>
        <sz val="14"/>
        <rFont val="Times New Roman"/>
        <family val="1"/>
      </rPr>
      <t>01:50,3</t>
    </r>
  </si>
  <si>
    <r>
      <rPr>
        <sz val="14"/>
        <rFont val="Times New Roman"/>
        <family val="1"/>
      </rPr>
      <t>02:13,6</t>
    </r>
  </si>
  <si>
    <r>
      <rPr>
        <sz val="14"/>
        <rFont val="Times New Roman"/>
        <family val="1"/>
      </rPr>
      <t>01:50,8</t>
    </r>
  </si>
  <si>
    <r>
      <rPr>
        <sz val="14"/>
        <rFont val="Times New Roman"/>
        <family val="1"/>
      </rPr>
      <t>02:14,4</t>
    </r>
  </si>
  <si>
    <r>
      <rPr>
        <sz val="14"/>
        <rFont val="Times New Roman"/>
        <family val="1"/>
      </rPr>
      <t>01:51,3</t>
    </r>
  </si>
  <si>
    <r>
      <rPr>
        <sz val="14"/>
        <rFont val="Times New Roman"/>
        <family val="1"/>
      </rPr>
      <t>02:15,2</t>
    </r>
  </si>
  <si>
    <r>
      <rPr>
        <sz val="14"/>
        <rFont val="Times New Roman"/>
        <family val="1"/>
      </rPr>
      <t>01:51,8</t>
    </r>
  </si>
  <si>
    <r>
      <rPr>
        <sz val="14"/>
        <rFont val="Times New Roman"/>
        <family val="1"/>
      </rPr>
      <t>02:16,0</t>
    </r>
  </si>
  <si>
    <r>
      <rPr>
        <sz val="14"/>
        <rFont val="Times New Roman"/>
        <family val="1"/>
      </rPr>
      <t>01:52,3</t>
    </r>
  </si>
  <si>
    <r>
      <rPr>
        <sz val="14"/>
        <rFont val="Times New Roman"/>
        <family val="1"/>
      </rPr>
      <t>02:16,8</t>
    </r>
  </si>
  <si>
    <r>
      <rPr>
        <sz val="14"/>
        <rFont val="Times New Roman"/>
        <family val="1"/>
      </rPr>
      <t>01:52,8</t>
    </r>
  </si>
  <si>
    <r>
      <rPr>
        <sz val="14"/>
        <rFont val="Times New Roman"/>
        <family val="1"/>
      </rPr>
      <t>02:17,6</t>
    </r>
  </si>
  <si>
    <r>
      <rPr>
        <sz val="14"/>
        <rFont val="Times New Roman"/>
        <family val="1"/>
      </rPr>
      <t>01:53,3</t>
    </r>
  </si>
  <si>
    <r>
      <rPr>
        <sz val="14"/>
        <rFont val="Times New Roman"/>
        <family val="1"/>
      </rPr>
      <t>02:18,4</t>
    </r>
  </si>
  <si>
    <r>
      <rPr>
        <sz val="14"/>
        <rFont val="Times New Roman"/>
        <family val="1"/>
      </rPr>
      <t>01:53,8</t>
    </r>
  </si>
  <si>
    <r>
      <rPr>
        <sz val="14"/>
        <rFont val="Times New Roman"/>
        <family val="1"/>
      </rPr>
      <t>02:19,2</t>
    </r>
  </si>
  <si>
    <r>
      <rPr>
        <sz val="14"/>
        <rFont val="Times New Roman"/>
        <family val="1"/>
      </rPr>
      <t>01:54,3</t>
    </r>
  </si>
  <si>
    <r>
      <rPr>
        <sz val="14"/>
        <rFont val="Times New Roman"/>
        <family val="1"/>
      </rPr>
      <t>02:20,0</t>
    </r>
  </si>
  <si>
    <r>
      <rPr>
        <sz val="14"/>
        <rFont val="Times New Roman"/>
        <family val="1"/>
      </rPr>
      <t>01:54,8</t>
    </r>
  </si>
  <si>
    <r>
      <rPr>
        <sz val="14"/>
        <rFont val="Times New Roman"/>
        <family val="1"/>
      </rPr>
      <t>02:20,8</t>
    </r>
  </si>
  <si>
    <r>
      <rPr>
        <sz val="14"/>
        <rFont val="Times New Roman"/>
        <family val="1"/>
      </rPr>
      <t>01:55,3</t>
    </r>
  </si>
  <si>
    <r>
      <rPr>
        <sz val="14"/>
        <rFont val="Times New Roman"/>
        <family val="1"/>
      </rPr>
      <t>02:21,6</t>
    </r>
  </si>
  <si>
    <r>
      <rPr>
        <sz val="14"/>
        <rFont val="Times New Roman"/>
        <family val="1"/>
      </rPr>
      <t>01:55,8</t>
    </r>
  </si>
  <si>
    <r>
      <rPr>
        <sz val="14"/>
        <rFont val="Times New Roman"/>
        <family val="1"/>
      </rPr>
      <t>02:22,4</t>
    </r>
  </si>
  <si>
    <r>
      <rPr>
        <sz val="14"/>
        <rFont val="Times New Roman"/>
        <family val="1"/>
      </rPr>
      <t>01:56,3</t>
    </r>
  </si>
  <si>
    <r>
      <rPr>
        <sz val="14"/>
        <rFont val="Times New Roman"/>
        <family val="1"/>
      </rPr>
      <t>02:23,2</t>
    </r>
  </si>
  <si>
    <r>
      <rPr>
        <sz val="14"/>
        <rFont val="Times New Roman"/>
        <family val="1"/>
      </rPr>
      <t>01:56,8</t>
    </r>
  </si>
  <si>
    <r>
      <rPr>
        <sz val="14"/>
        <rFont val="Times New Roman"/>
        <family val="1"/>
      </rPr>
      <t>02:24,0</t>
    </r>
  </si>
  <si>
    <r>
      <rPr>
        <sz val="14"/>
        <rFont val="Times New Roman"/>
        <family val="1"/>
      </rPr>
      <t>01:57,3</t>
    </r>
  </si>
  <si>
    <r>
      <rPr>
        <sz val="14"/>
        <rFont val="Times New Roman"/>
        <family val="1"/>
      </rPr>
      <t>02:24,8</t>
    </r>
  </si>
  <si>
    <r>
      <rPr>
        <sz val="14"/>
        <rFont val="Times New Roman"/>
        <family val="1"/>
      </rPr>
      <t>01:57,8</t>
    </r>
  </si>
  <si>
    <r>
      <rPr>
        <sz val="14"/>
        <rFont val="Times New Roman"/>
        <family val="1"/>
      </rPr>
      <t>02:25,6</t>
    </r>
  </si>
  <si>
    <r>
      <rPr>
        <sz val="14"/>
        <rFont val="Times New Roman"/>
        <family val="1"/>
      </rPr>
      <t>01:58,3</t>
    </r>
  </si>
  <si>
    <r>
      <rPr>
        <sz val="14"/>
        <rFont val="Times New Roman"/>
        <family val="1"/>
      </rPr>
      <t>02:26,4</t>
    </r>
  </si>
  <si>
    <r>
      <rPr>
        <sz val="14"/>
        <rFont val="Times New Roman"/>
        <family val="1"/>
      </rPr>
      <t>01:58,8</t>
    </r>
  </si>
  <si>
    <r>
      <rPr>
        <sz val="14"/>
        <rFont val="Times New Roman"/>
        <family val="1"/>
      </rPr>
      <t>02:27,2</t>
    </r>
  </si>
  <si>
    <r>
      <rPr>
        <sz val="14"/>
        <rFont val="Times New Roman"/>
        <family val="1"/>
      </rPr>
      <t>01:59,3</t>
    </r>
  </si>
  <si>
    <r>
      <rPr>
        <sz val="14"/>
        <rFont val="Times New Roman"/>
        <family val="1"/>
      </rPr>
      <t>02:28,0</t>
    </r>
  </si>
  <si>
    <r>
      <rPr>
        <sz val="14"/>
        <rFont val="Times New Roman"/>
        <family val="1"/>
      </rPr>
      <t>01:59,8</t>
    </r>
  </si>
  <si>
    <r>
      <rPr>
        <sz val="14"/>
        <rFont val="Times New Roman"/>
        <family val="1"/>
      </rPr>
      <t>02:28,8</t>
    </r>
  </si>
  <si>
    <r>
      <rPr>
        <sz val="14"/>
        <rFont val="Times New Roman"/>
        <family val="1"/>
      </rPr>
      <t>02:00,3</t>
    </r>
  </si>
  <si>
    <r>
      <rPr>
        <sz val="14"/>
        <rFont val="Times New Roman"/>
        <family val="1"/>
      </rPr>
      <t>02:29,6</t>
    </r>
  </si>
  <si>
    <r>
      <rPr>
        <sz val="14"/>
        <rFont val="Times New Roman"/>
        <family val="1"/>
      </rPr>
      <t>02:00,8</t>
    </r>
  </si>
  <si>
    <r>
      <rPr>
        <sz val="14"/>
        <rFont val="Times New Roman"/>
        <family val="1"/>
      </rPr>
      <t>02:30,4</t>
    </r>
  </si>
  <si>
    <r>
      <rPr>
        <sz val="14"/>
        <rFont val="Times New Roman"/>
        <family val="1"/>
      </rPr>
      <t>02:01,3</t>
    </r>
  </si>
  <si>
    <r>
      <rPr>
        <sz val="14"/>
        <rFont val="Times New Roman"/>
        <family val="1"/>
      </rPr>
      <t>02:31,2</t>
    </r>
  </si>
  <si>
    <r>
      <rPr>
        <sz val="14"/>
        <rFont val="Times New Roman"/>
        <family val="1"/>
      </rPr>
      <t>02:01,8</t>
    </r>
  </si>
  <si>
    <r>
      <rPr>
        <sz val="14"/>
        <rFont val="Times New Roman"/>
        <family val="1"/>
      </rPr>
      <t>02:32,0</t>
    </r>
  </si>
  <si>
    <r>
      <rPr>
        <sz val="14"/>
        <rFont val="Times New Roman"/>
        <family val="1"/>
      </rPr>
      <t>02:02,3</t>
    </r>
  </si>
  <si>
    <r>
      <rPr>
        <sz val="14"/>
        <rFont val="Times New Roman"/>
        <family val="1"/>
      </rPr>
      <t>02:32,8</t>
    </r>
  </si>
  <si>
    <r>
      <rPr>
        <sz val="14"/>
        <rFont val="Times New Roman"/>
        <family val="1"/>
      </rPr>
      <t>02:02,8</t>
    </r>
  </si>
  <si>
    <r>
      <rPr>
        <sz val="14"/>
        <rFont val="Times New Roman"/>
        <family val="1"/>
      </rPr>
      <t>02:33,6</t>
    </r>
  </si>
  <si>
    <r>
      <rPr>
        <sz val="14"/>
        <rFont val="Times New Roman"/>
        <family val="1"/>
      </rPr>
      <t>02:03,3</t>
    </r>
  </si>
  <si>
    <r>
      <rPr>
        <sz val="14"/>
        <rFont val="Times New Roman"/>
        <family val="1"/>
      </rPr>
      <t>02:34,4</t>
    </r>
  </si>
  <si>
    <r>
      <rPr>
        <sz val="14"/>
        <rFont val="Times New Roman"/>
        <family val="1"/>
      </rPr>
      <t>02:03,8</t>
    </r>
  </si>
  <si>
    <r>
      <rPr>
        <sz val="14"/>
        <rFont val="Times New Roman"/>
        <family val="1"/>
      </rPr>
      <t>02:35,2</t>
    </r>
  </si>
  <si>
    <r>
      <rPr>
        <sz val="14"/>
        <rFont val="Times New Roman"/>
        <family val="1"/>
      </rPr>
      <t>02:04,3</t>
    </r>
  </si>
  <si>
    <r>
      <rPr>
        <sz val="14"/>
        <rFont val="Times New Roman"/>
        <family val="1"/>
      </rPr>
      <t>02:36,0</t>
    </r>
  </si>
  <si>
    <r>
      <rPr>
        <sz val="14"/>
        <rFont val="Times New Roman"/>
        <family val="1"/>
      </rPr>
      <t>02:36,8</t>
    </r>
  </si>
  <si>
    <r>
      <rPr>
        <sz val="14"/>
        <rFont val="Times New Roman"/>
        <family val="1"/>
      </rPr>
      <t>02:05,3</t>
    </r>
  </si>
  <si>
    <r>
      <rPr>
        <sz val="14"/>
        <rFont val="Times New Roman"/>
        <family val="1"/>
      </rPr>
      <t>02:37,6</t>
    </r>
  </si>
  <si>
    <r>
      <rPr>
        <sz val="14"/>
        <rFont val="Times New Roman"/>
        <family val="1"/>
      </rPr>
      <t>02:05,8</t>
    </r>
  </si>
  <si>
    <r>
      <rPr>
        <sz val="14"/>
        <rFont val="Times New Roman"/>
        <family val="1"/>
      </rPr>
      <t>02:38,4</t>
    </r>
  </si>
  <si>
    <r>
      <rPr>
        <sz val="14"/>
        <rFont val="Times New Roman"/>
        <family val="1"/>
      </rPr>
      <t>02:06,3</t>
    </r>
  </si>
  <si>
    <r>
      <rPr>
        <sz val="14"/>
        <rFont val="Times New Roman"/>
        <family val="1"/>
      </rPr>
      <t>02:39,2</t>
    </r>
  </si>
  <si>
    <r>
      <rPr>
        <sz val="14"/>
        <rFont val="Times New Roman"/>
        <family val="1"/>
      </rPr>
      <t>02:06,8</t>
    </r>
  </si>
  <si>
    <r>
      <rPr>
        <sz val="14"/>
        <rFont val="Times New Roman"/>
        <family val="1"/>
      </rPr>
      <t>02:40,0</t>
    </r>
  </si>
  <si>
    <r>
      <rPr>
        <sz val="14"/>
        <rFont val="Times New Roman"/>
        <family val="1"/>
      </rPr>
      <t>02:07,3</t>
    </r>
  </si>
  <si>
    <r>
      <rPr>
        <sz val="14"/>
        <rFont val="Times New Roman"/>
        <family val="1"/>
      </rPr>
      <t>02:40,8</t>
    </r>
  </si>
  <si>
    <r>
      <rPr>
        <sz val="14"/>
        <rFont val="Times New Roman"/>
        <family val="1"/>
      </rPr>
      <t>02:07,8</t>
    </r>
  </si>
  <si>
    <r>
      <rPr>
        <sz val="14"/>
        <rFont val="Times New Roman"/>
        <family val="1"/>
      </rPr>
      <t>02:41,6</t>
    </r>
  </si>
  <si>
    <r>
      <rPr>
        <sz val="14"/>
        <rFont val="Times New Roman"/>
        <family val="1"/>
      </rPr>
      <t>02:08,3</t>
    </r>
  </si>
  <si>
    <r>
      <rPr>
        <sz val="14"/>
        <rFont val="Times New Roman"/>
        <family val="1"/>
      </rPr>
      <t>02:42,4</t>
    </r>
  </si>
  <si>
    <r>
      <rPr>
        <sz val="14"/>
        <rFont val="Times New Roman"/>
        <family val="1"/>
      </rPr>
      <t>02:43,2</t>
    </r>
  </si>
  <si>
    <r>
      <rPr>
        <sz val="14"/>
        <rFont val="Times New Roman"/>
        <family val="1"/>
      </rPr>
      <t>02:09,3</t>
    </r>
  </si>
  <si>
    <r>
      <rPr>
        <sz val="14"/>
        <rFont val="Times New Roman"/>
        <family val="1"/>
      </rPr>
      <t>02:44,0</t>
    </r>
  </si>
  <si>
    <r>
      <rPr>
        <sz val="14"/>
        <rFont val="Times New Roman"/>
        <family val="1"/>
      </rPr>
      <t>02:09,8</t>
    </r>
  </si>
  <si>
    <r>
      <rPr>
        <sz val="14"/>
        <rFont val="Times New Roman"/>
        <family val="1"/>
      </rPr>
      <t>02:44,8</t>
    </r>
  </si>
  <si>
    <r>
      <rPr>
        <sz val="14"/>
        <rFont val="Times New Roman"/>
        <family val="1"/>
      </rPr>
      <t>02:10,3</t>
    </r>
  </si>
  <si>
    <r>
      <rPr>
        <sz val="14"/>
        <rFont val="Times New Roman"/>
        <family val="1"/>
      </rPr>
      <t>02:45,6</t>
    </r>
  </si>
  <si>
    <r>
      <rPr>
        <sz val="14"/>
        <rFont val="Times New Roman"/>
        <family val="1"/>
      </rPr>
      <t>02:10,8</t>
    </r>
  </si>
  <si>
    <r>
      <rPr>
        <sz val="14"/>
        <rFont val="Times New Roman"/>
        <family val="1"/>
      </rPr>
      <t>02:46,4</t>
    </r>
  </si>
  <si>
    <r>
      <rPr>
        <sz val="14"/>
        <rFont val="Times New Roman"/>
        <family val="1"/>
      </rPr>
      <t>02:11,3</t>
    </r>
  </si>
  <si>
    <r>
      <rPr>
        <sz val="14"/>
        <rFont val="Times New Roman"/>
        <family val="1"/>
      </rPr>
      <t>02:47,2</t>
    </r>
  </si>
  <si>
    <r>
      <rPr>
        <sz val="14"/>
        <rFont val="Times New Roman"/>
        <family val="1"/>
      </rPr>
      <t>02:11,8</t>
    </r>
  </si>
  <si>
    <r>
      <rPr>
        <sz val="14"/>
        <rFont val="Times New Roman"/>
        <family val="1"/>
      </rPr>
      <t>02:48,0</t>
    </r>
  </si>
  <si>
    <r>
      <rPr>
        <sz val="14"/>
        <rFont val="Times New Roman"/>
        <family val="1"/>
      </rPr>
      <t>02:12,3</t>
    </r>
  </si>
  <si>
    <r>
      <rPr>
        <sz val="14"/>
        <rFont val="Times New Roman"/>
        <family val="1"/>
      </rPr>
      <t>02:48,8</t>
    </r>
  </si>
  <si>
    <r>
      <rPr>
        <sz val="14"/>
        <rFont val="Times New Roman"/>
        <family val="1"/>
      </rPr>
      <t>02:49,6</t>
    </r>
  </si>
  <si>
    <r>
      <rPr>
        <sz val="14"/>
        <rFont val="Times New Roman"/>
        <family val="1"/>
      </rPr>
      <t>02:13,3</t>
    </r>
  </si>
  <si>
    <r>
      <rPr>
        <sz val="14"/>
        <rFont val="Times New Roman"/>
        <family val="1"/>
      </rPr>
      <t>02:50,4</t>
    </r>
  </si>
  <si>
    <r>
      <rPr>
        <sz val="14"/>
        <rFont val="Times New Roman"/>
        <family val="1"/>
      </rPr>
      <t>02:13,8</t>
    </r>
  </si>
  <si>
    <r>
      <rPr>
        <sz val="14"/>
        <rFont val="Times New Roman"/>
        <family val="1"/>
      </rPr>
      <t>02:51,2</t>
    </r>
  </si>
  <si>
    <r>
      <rPr>
        <sz val="14"/>
        <rFont val="Times New Roman"/>
        <family val="1"/>
      </rPr>
      <t>02:14,3</t>
    </r>
  </si>
  <si>
    <r>
      <rPr>
        <sz val="14"/>
        <rFont val="Times New Roman"/>
        <family val="1"/>
      </rPr>
      <t>02:52,0</t>
    </r>
  </si>
  <si>
    <r>
      <rPr>
        <sz val="14"/>
        <rFont val="Times New Roman"/>
        <family val="1"/>
      </rPr>
      <t>02:14,8</t>
    </r>
  </si>
  <si>
    <r>
      <rPr>
        <sz val="14"/>
        <rFont val="Times New Roman"/>
        <family val="1"/>
      </rPr>
      <t>02:52,8</t>
    </r>
  </si>
  <si>
    <r>
      <rPr>
        <sz val="14"/>
        <rFont val="Times New Roman"/>
        <family val="1"/>
      </rPr>
      <t>02:15,3</t>
    </r>
  </si>
  <si>
    <r>
      <rPr>
        <sz val="14"/>
        <rFont val="Times New Roman"/>
        <family val="1"/>
      </rPr>
      <t>02:53,6</t>
    </r>
  </si>
  <si>
    <r>
      <rPr>
        <sz val="14"/>
        <rFont val="Times New Roman"/>
        <family val="1"/>
      </rPr>
      <t>02:15,8</t>
    </r>
  </si>
  <si>
    <r>
      <rPr>
        <sz val="14"/>
        <rFont val="Times New Roman"/>
        <family val="1"/>
      </rPr>
      <t>02:54,4</t>
    </r>
  </si>
  <si>
    <r>
      <rPr>
        <sz val="14"/>
        <rFont val="Times New Roman"/>
        <family val="1"/>
      </rPr>
      <t>02:16,3</t>
    </r>
  </si>
  <si>
    <r>
      <rPr>
        <sz val="14"/>
        <rFont val="Times New Roman"/>
        <family val="1"/>
      </rPr>
      <t>02:55,2</t>
    </r>
  </si>
  <si>
    <r>
      <rPr>
        <sz val="14"/>
        <rFont val="Times New Roman"/>
        <family val="1"/>
      </rPr>
      <t>02:56,0</t>
    </r>
  </si>
  <si>
    <r>
      <rPr>
        <sz val="14"/>
        <rFont val="Times New Roman"/>
        <family val="1"/>
      </rPr>
      <t>02:17,3</t>
    </r>
  </si>
  <si>
    <r>
      <rPr>
        <sz val="14"/>
        <rFont val="Times New Roman"/>
        <family val="1"/>
      </rPr>
      <t>02:56,8</t>
    </r>
  </si>
  <si>
    <r>
      <rPr>
        <sz val="14"/>
        <rFont val="Times New Roman"/>
        <family val="1"/>
      </rPr>
      <t>02:17,8</t>
    </r>
  </si>
  <si>
    <r>
      <rPr>
        <sz val="14"/>
        <rFont val="Times New Roman"/>
        <family val="1"/>
      </rPr>
      <t>02:57,6</t>
    </r>
  </si>
  <si>
    <r>
      <rPr>
        <sz val="14"/>
        <rFont val="Times New Roman"/>
        <family val="1"/>
      </rPr>
      <t>02:18,3</t>
    </r>
  </si>
  <si>
    <r>
      <rPr>
        <sz val="14"/>
        <rFont val="Times New Roman"/>
        <family val="1"/>
      </rPr>
      <t>02:58,4</t>
    </r>
  </si>
  <si>
    <r>
      <rPr>
        <sz val="14"/>
        <rFont val="Times New Roman"/>
        <family val="1"/>
      </rPr>
      <t>02:18,8</t>
    </r>
  </si>
  <si>
    <r>
      <rPr>
        <sz val="14"/>
        <rFont val="Times New Roman"/>
        <family val="1"/>
      </rPr>
      <t>02:59,2</t>
    </r>
  </si>
  <si>
    <r>
      <rPr>
        <sz val="14"/>
        <rFont val="Times New Roman"/>
        <family val="1"/>
      </rPr>
      <t>02:19,3</t>
    </r>
  </si>
  <si>
    <r>
      <rPr>
        <sz val="14"/>
        <rFont val="Times New Roman"/>
        <family val="1"/>
      </rPr>
      <t>03:00,0</t>
    </r>
  </si>
  <si>
    <r>
      <rPr>
        <sz val="14"/>
        <rFont val="Times New Roman"/>
        <family val="1"/>
      </rPr>
      <t>02:19,8</t>
    </r>
  </si>
  <si>
    <r>
      <rPr>
        <sz val="14"/>
        <rFont val="Times New Roman"/>
        <family val="1"/>
      </rPr>
      <t>03:00,8</t>
    </r>
  </si>
  <si>
    <r>
      <rPr>
        <sz val="14"/>
        <rFont val="Times New Roman"/>
        <family val="1"/>
      </rPr>
      <t>02:20,3</t>
    </r>
  </si>
  <si>
    <r>
      <rPr>
        <sz val="14"/>
        <rFont val="Times New Roman"/>
        <family val="1"/>
      </rPr>
      <t>03:01,6</t>
    </r>
  </si>
  <si>
    <r>
      <rPr>
        <sz val="14"/>
        <rFont val="Times New Roman"/>
        <family val="1"/>
      </rPr>
      <t>03:02,4</t>
    </r>
  </si>
  <si>
    <r>
      <rPr>
        <sz val="14"/>
        <rFont val="Times New Roman"/>
        <family val="1"/>
      </rPr>
      <t>02:21,3</t>
    </r>
  </si>
  <si>
    <r>
      <rPr>
        <sz val="14"/>
        <rFont val="Times New Roman"/>
        <family val="1"/>
      </rPr>
      <t>03:03,2</t>
    </r>
  </si>
  <si>
    <r>
      <rPr>
        <sz val="14"/>
        <rFont val="Times New Roman"/>
        <family val="1"/>
      </rPr>
      <t>02:21,8</t>
    </r>
  </si>
  <si>
    <r>
      <rPr>
        <sz val="14"/>
        <rFont val="Times New Roman"/>
        <family val="1"/>
      </rPr>
      <t>03:04,0</t>
    </r>
  </si>
  <si>
    <r>
      <rPr>
        <sz val="14"/>
        <rFont val="Times New Roman"/>
        <family val="1"/>
      </rPr>
      <t>02:22,3</t>
    </r>
  </si>
  <si>
    <r>
      <rPr>
        <sz val="14"/>
        <rFont val="Times New Roman"/>
        <family val="1"/>
      </rPr>
      <t>03:04,8</t>
    </r>
  </si>
  <si>
    <r>
      <rPr>
        <sz val="14"/>
        <rFont val="Times New Roman"/>
        <family val="1"/>
      </rPr>
      <t>02:22,8</t>
    </r>
  </si>
  <si>
    <r>
      <rPr>
        <sz val="14"/>
        <rFont val="Times New Roman"/>
        <family val="1"/>
      </rPr>
      <t>03:05,6</t>
    </r>
  </si>
  <si>
    <r>
      <rPr>
        <sz val="14"/>
        <rFont val="Times New Roman"/>
        <family val="1"/>
      </rPr>
      <t>02:23,3</t>
    </r>
  </si>
  <si>
    <r>
      <rPr>
        <sz val="14"/>
        <rFont val="Times New Roman"/>
        <family val="1"/>
      </rPr>
      <t>03:06,4</t>
    </r>
  </si>
  <si>
    <r>
      <rPr>
        <sz val="14"/>
        <rFont val="Times New Roman"/>
        <family val="1"/>
      </rPr>
      <t>02:23,8</t>
    </r>
  </si>
  <si>
    <r>
      <rPr>
        <sz val="14"/>
        <rFont val="Times New Roman"/>
        <family val="1"/>
      </rPr>
      <t>03:07,2</t>
    </r>
  </si>
  <si>
    <r>
      <rPr>
        <sz val="14"/>
        <rFont val="Times New Roman"/>
        <family val="1"/>
      </rPr>
      <t>02:24,3</t>
    </r>
  </si>
  <si>
    <r>
      <rPr>
        <sz val="14"/>
        <rFont val="Times New Roman"/>
        <family val="1"/>
      </rPr>
      <t>03:08,0</t>
    </r>
  </si>
  <si>
    <r>
      <rPr>
        <sz val="14"/>
        <rFont val="Times New Roman"/>
        <family val="1"/>
      </rPr>
      <t>03:08,8</t>
    </r>
  </si>
  <si>
    <r>
      <rPr>
        <sz val="14"/>
        <rFont val="Times New Roman"/>
        <family val="1"/>
      </rPr>
      <t>02:25,3</t>
    </r>
  </si>
  <si>
    <r>
      <rPr>
        <sz val="14"/>
        <rFont val="Times New Roman"/>
        <family val="1"/>
      </rPr>
      <t>03:09,6</t>
    </r>
  </si>
  <si>
    <r>
      <rPr>
        <sz val="14"/>
        <rFont val="Times New Roman"/>
        <family val="1"/>
      </rPr>
      <t>02:25,8</t>
    </r>
  </si>
  <si>
    <r>
      <rPr>
        <sz val="14"/>
        <rFont val="Times New Roman"/>
        <family val="1"/>
      </rPr>
      <t>03:10,4</t>
    </r>
  </si>
  <si>
    <r>
      <rPr>
        <sz val="14"/>
        <rFont val="Times New Roman"/>
        <family val="1"/>
      </rPr>
      <t>02:26,3</t>
    </r>
  </si>
  <si>
    <r>
      <rPr>
        <sz val="14"/>
        <rFont val="Times New Roman"/>
        <family val="1"/>
      </rPr>
      <t>03:11,2</t>
    </r>
  </si>
  <si>
    <r>
      <rPr>
        <sz val="14"/>
        <rFont val="Times New Roman"/>
        <family val="1"/>
      </rPr>
      <t>02:26,8</t>
    </r>
  </si>
  <si>
    <r>
      <rPr>
        <sz val="14"/>
        <rFont val="Times New Roman"/>
        <family val="1"/>
      </rPr>
      <t>03:12,0</t>
    </r>
  </si>
  <si>
    <r>
      <rPr>
        <sz val="14"/>
        <rFont val="Times New Roman"/>
        <family val="1"/>
      </rPr>
      <t>02:27,3</t>
    </r>
  </si>
  <si>
    <r>
      <rPr>
        <sz val="14"/>
        <rFont val="Times New Roman"/>
        <family val="1"/>
      </rPr>
      <t>03:12,8</t>
    </r>
  </si>
  <si>
    <r>
      <rPr>
        <sz val="14"/>
        <rFont val="Times New Roman"/>
        <family val="1"/>
      </rPr>
      <t>02:27,8</t>
    </r>
  </si>
  <si>
    <r>
      <rPr>
        <sz val="14"/>
        <rFont val="Times New Roman"/>
        <family val="1"/>
      </rPr>
      <t>03:13,6</t>
    </r>
  </si>
  <si>
    <r>
      <rPr>
        <sz val="14"/>
        <rFont val="Times New Roman"/>
        <family val="1"/>
      </rPr>
      <t>02:28,3</t>
    </r>
  </si>
  <si>
    <r>
      <rPr>
        <sz val="14"/>
        <rFont val="Times New Roman"/>
        <family val="1"/>
      </rPr>
      <t>03:14,4</t>
    </r>
  </si>
  <si>
    <r>
      <rPr>
        <sz val="14"/>
        <rFont val="Times New Roman"/>
        <family val="1"/>
      </rPr>
      <t>03:15,2</t>
    </r>
  </si>
  <si>
    <r>
      <rPr>
        <sz val="14"/>
        <rFont val="Times New Roman"/>
        <family val="1"/>
      </rPr>
      <t>02:29,3</t>
    </r>
  </si>
  <si>
    <r>
      <rPr>
        <sz val="14"/>
        <rFont val="Times New Roman"/>
        <family val="1"/>
      </rPr>
      <t>03:16,0</t>
    </r>
  </si>
  <si>
    <r>
      <rPr>
        <sz val="14"/>
        <rFont val="Times New Roman"/>
        <family val="1"/>
      </rPr>
      <t>02:29,8</t>
    </r>
  </si>
  <si>
    <r>
      <rPr>
        <sz val="14"/>
        <rFont val="Times New Roman"/>
        <family val="1"/>
      </rPr>
      <t>03:16,8</t>
    </r>
  </si>
  <si>
    <r>
      <rPr>
        <sz val="14"/>
        <rFont val="Times New Roman"/>
        <family val="1"/>
      </rPr>
      <t>02:30,3</t>
    </r>
  </si>
  <si>
    <r>
      <rPr>
        <sz val="14"/>
        <rFont val="Times New Roman"/>
        <family val="1"/>
      </rPr>
      <t>03:17,6</t>
    </r>
  </si>
  <si>
    <r>
      <rPr>
        <sz val="14"/>
        <rFont val="Times New Roman"/>
        <family val="1"/>
      </rPr>
      <t>02:30,8</t>
    </r>
  </si>
  <si>
    <r>
      <rPr>
        <sz val="14"/>
        <rFont val="Times New Roman"/>
        <family val="1"/>
      </rPr>
      <t>03:18,4</t>
    </r>
  </si>
  <si>
    <r>
      <rPr>
        <sz val="14"/>
        <rFont val="Times New Roman"/>
        <family val="1"/>
      </rPr>
      <t>02:31,3</t>
    </r>
  </si>
  <si>
    <r>
      <rPr>
        <sz val="14"/>
        <rFont val="Times New Roman"/>
        <family val="1"/>
      </rPr>
      <t>03:19,2</t>
    </r>
  </si>
  <si>
    <r>
      <rPr>
        <sz val="14"/>
        <rFont val="Times New Roman"/>
        <family val="1"/>
      </rPr>
      <t>02:31,8</t>
    </r>
  </si>
  <si>
    <r>
      <rPr>
        <sz val="14"/>
        <rFont val="Times New Roman"/>
        <family val="1"/>
      </rPr>
      <t>03:20,0</t>
    </r>
  </si>
  <si>
    <r>
      <rPr>
        <sz val="14"/>
        <rFont val="Times New Roman"/>
        <family val="1"/>
      </rPr>
      <t>02:32,3</t>
    </r>
  </si>
  <si>
    <r>
      <rPr>
        <sz val="14"/>
        <rFont val="Times New Roman"/>
        <family val="1"/>
      </rPr>
      <t>03:20,8</t>
    </r>
  </si>
  <si>
    <r>
      <rPr>
        <sz val="14"/>
        <rFont val="Times New Roman"/>
        <family val="1"/>
      </rPr>
      <t>03:21,6</t>
    </r>
  </si>
  <si>
    <r>
      <rPr>
        <sz val="14"/>
        <rFont val="Times New Roman"/>
        <family val="1"/>
      </rPr>
      <t>02:33,3</t>
    </r>
  </si>
  <si>
    <r>
      <rPr>
        <sz val="14"/>
        <rFont val="Times New Roman"/>
        <family val="1"/>
      </rPr>
      <t>03:22,4</t>
    </r>
  </si>
  <si>
    <r>
      <rPr>
        <sz val="14"/>
        <rFont val="Times New Roman"/>
        <family val="1"/>
      </rPr>
      <t>02:33,8</t>
    </r>
  </si>
  <si>
    <r>
      <rPr>
        <sz val="14"/>
        <rFont val="Times New Roman"/>
        <family val="1"/>
      </rPr>
      <t>03:23,2</t>
    </r>
  </si>
  <si>
    <r>
      <rPr>
        <sz val="14"/>
        <rFont val="Times New Roman"/>
        <family val="1"/>
      </rPr>
      <t>02:34,3</t>
    </r>
  </si>
  <si>
    <r>
      <rPr>
        <sz val="14"/>
        <rFont val="Times New Roman"/>
        <family val="1"/>
      </rPr>
      <t>03:24,0</t>
    </r>
  </si>
  <si>
    <r>
      <rPr>
        <sz val="14"/>
        <rFont val="Times New Roman"/>
        <family val="1"/>
      </rPr>
      <t>02:34,8</t>
    </r>
  </si>
  <si>
    <r>
      <rPr>
        <sz val="14"/>
        <rFont val="Times New Roman"/>
        <family val="1"/>
      </rPr>
      <t>03:24,8</t>
    </r>
  </si>
  <si>
    <r>
      <rPr>
        <sz val="14"/>
        <rFont val="Times New Roman"/>
        <family val="1"/>
      </rPr>
      <t>02:35,3</t>
    </r>
  </si>
  <si>
    <r>
      <rPr>
        <sz val="14"/>
        <rFont val="Times New Roman"/>
        <family val="1"/>
      </rPr>
      <t>03:25,6</t>
    </r>
  </si>
  <si>
    <r>
      <rPr>
        <sz val="14"/>
        <rFont val="Times New Roman"/>
        <family val="1"/>
      </rPr>
      <t>02:35,8</t>
    </r>
  </si>
  <si>
    <r>
      <rPr>
        <sz val="14"/>
        <rFont val="Times New Roman"/>
        <family val="1"/>
      </rPr>
      <t>03:26,4</t>
    </r>
  </si>
  <si>
    <r>
      <rPr>
        <sz val="14"/>
        <rFont val="Times New Roman"/>
        <family val="1"/>
      </rPr>
      <t>02:36,3</t>
    </r>
  </si>
  <si>
    <r>
      <rPr>
        <sz val="14"/>
        <rFont val="Times New Roman"/>
        <family val="1"/>
      </rPr>
      <t>03:27,2</t>
    </r>
  </si>
  <si>
    <r>
      <rPr>
        <sz val="14"/>
        <rFont val="Times New Roman"/>
        <family val="1"/>
      </rPr>
      <t>03:28,0</t>
    </r>
  </si>
  <si>
    <r>
      <rPr>
        <sz val="14"/>
        <rFont val="Times New Roman"/>
        <family val="1"/>
      </rPr>
      <t>02:37,3</t>
    </r>
  </si>
  <si>
    <r>
      <rPr>
        <sz val="14"/>
        <rFont val="Times New Roman"/>
        <family val="1"/>
      </rPr>
      <t>03:28,8</t>
    </r>
  </si>
  <si>
    <r>
      <rPr>
        <sz val="14"/>
        <rFont val="Times New Roman"/>
        <family val="1"/>
      </rPr>
      <t>02:37,8</t>
    </r>
  </si>
  <si>
    <r>
      <rPr>
        <sz val="14"/>
        <rFont val="Times New Roman"/>
        <family val="1"/>
      </rPr>
      <t>03:29,6</t>
    </r>
  </si>
  <si>
    <r>
      <rPr>
        <sz val="14"/>
        <rFont val="Times New Roman"/>
        <family val="1"/>
      </rPr>
      <t>02:38,3</t>
    </r>
  </si>
  <si>
    <r>
      <rPr>
        <sz val="14"/>
        <rFont val="Times New Roman"/>
        <family val="1"/>
      </rPr>
      <t>03:30,4</t>
    </r>
  </si>
  <si>
    <r>
      <rPr>
        <sz val="14"/>
        <rFont val="Times New Roman"/>
        <family val="1"/>
      </rPr>
      <t>02:38,8</t>
    </r>
  </si>
  <si>
    <r>
      <rPr>
        <sz val="14"/>
        <rFont val="Times New Roman"/>
        <family val="1"/>
      </rPr>
      <t>03:31,2</t>
    </r>
  </si>
  <si>
    <r>
      <rPr>
        <sz val="14"/>
        <rFont val="Times New Roman"/>
        <family val="1"/>
      </rPr>
      <t>02:39,3</t>
    </r>
  </si>
  <si>
    <r>
      <rPr>
        <sz val="14"/>
        <rFont val="Times New Roman"/>
        <family val="1"/>
      </rPr>
      <t>03:32,0</t>
    </r>
  </si>
  <si>
    <r>
      <rPr>
        <sz val="14"/>
        <rFont val="Times New Roman"/>
        <family val="1"/>
      </rPr>
      <t>02:39,8</t>
    </r>
  </si>
  <si>
    <r>
      <rPr>
        <sz val="14"/>
        <rFont val="Times New Roman"/>
        <family val="1"/>
      </rPr>
      <t>03:32,8</t>
    </r>
  </si>
  <si>
    <r>
      <rPr>
        <sz val="14"/>
        <rFont val="Times New Roman"/>
        <family val="1"/>
      </rPr>
      <t>02:40,3</t>
    </r>
  </si>
  <si>
    <r>
      <rPr>
        <sz val="14"/>
        <rFont val="Times New Roman"/>
        <family val="1"/>
      </rPr>
      <t>03:33,6</t>
    </r>
  </si>
  <si>
    <r>
      <rPr>
        <sz val="14"/>
        <rFont val="Times New Roman"/>
        <family val="1"/>
      </rPr>
      <t>03:34,4</t>
    </r>
  </si>
  <si>
    <r>
      <rPr>
        <sz val="14"/>
        <rFont val="Times New Roman"/>
        <family val="1"/>
      </rPr>
      <t>02:41,3</t>
    </r>
  </si>
  <si>
    <r>
      <rPr>
        <sz val="14"/>
        <rFont val="Times New Roman"/>
        <family val="1"/>
      </rPr>
      <t>03:35,2</t>
    </r>
  </si>
  <si>
    <r>
      <rPr>
        <sz val="14"/>
        <rFont val="Times New Roman"/>
        <family val="1"/>
      </rPr>
      <t>02:41,8</t>
    </r>
  </si>
  <si>
    <r>
      <rPr>
        <sz val="14"/>
        <rFont val="Times New Roman"/>
        <family val="1"/>
      </rPr>
      <t>03:36,0</t>
    </r>
  </si>
  <si>
    <r>
      <rPr>
        <sz val="14"/>
        <rFont val="Times New Roman"/>
        <family val="1"/>
      </rPr>
      <t>02:42,3</t>
    </r>
  </si>
  <si>
    <r>
      <rPr>
        <sz val="14"/>
        <rFont val="Times New Roman"/>
        <family val="1"/>
      </rPr>
      <t>03:36,8</t>
    </r>
  </si>
  <si>
    <r>
      <rPr>
        <sz val="14"/>
        <rFont val="Times New Roman"/>
        <family val="1"/>
      </rPr>
      <t>02:42,8</t>
    </r>
  </si>
  <si>
    <r>
      <rPr>
        <sz val="14"/>
        <rFont val="Times New Roman"/>
        <family val="1"/>
      </rPr>
      <t>03:37,6</t>
    </r>
  </si>
  <si>
    <r>
      <rPr>
        <sz val="14"/>
        <rFont val="Times New Roman"/>
        <family val="1"/>
      </rPr>
      <t>02:43,3</t>
    </r>
  </si>
  <si>
    <r>
      <rPr>
        <sz val="14"/>
        <rFont val="Times New Roman"/>
        <family val="1"/>
      </rPr>
      <t>03:38,4</t>
    </r>
  </si>
  <si>
    <r>
      <rPr>
        <sz val="14"/>
        <rFont val="Times New Roman"/>
        <family val="1"/>
      </rPr>
      <t>02:43,8</t>
    </r>
  </si>
  <si>
    <r>
      <rPr>
        <sz val="14"/>
        <rFont val="Times New Roman"/>
        <family val="1"/>
      </rPr>
      <t>03:39,2</t>
    </r>
  </si>
  <si>
    <r>
      <rPr>
        <sz val="14"/>
        <rFont val="Times New Roman"/>
        <family val="1"/>
      </rPr>
      <t>02:44,4</t>
    </r>
  </si>
  <si>
    <r>
      <rPr>
        <sz val="14"/>
        <rFont val="Times New Roman"/>
        <family val="1"/>
      </rPr>
      <t>03:40,0</t>
    </r>
  </si>
  <si>
    <r>
      <rPr>
        <sz val="14"/>
        <rFont val="Times New Roman"/>
        <family val="1"/>
      </rPr>
      <t>02:45,0</t>
    </r>
  </si>
  <si>
    <r>
      <rPr>
        <sz val="14"/>
        <rFont val="Times New Roman"/>
        <family val="1"/>
      </rPr>
      <t>03:40,8</t>
    </r>
  </si>
  <si>
    <r>
      <rPr>
        <sz val="14"/>
        <rFont val="Times New Roman"/>
        <family val="1"/>
      </rPr>
      <t>03:41,6</t>
    </r>
  </si>
  <si>
    <r>
      <rPr>
        <sz val="14"/>
        <rFont val="Times New Roman"/>
        <family val="1"/>
      </rPr>
      <t>02:46,2</t>
    </r>
  </si>
  <si>
    <r>
      <rPr>
        <sz val="14"/>
        <rFont val="Times New Roman"/>
        <family val="1"/>
      </rPr>
      <t>03:42,4</t>
    </r>
  </si>
  <si>
    <r>
      <rPr>
        <sz val="14"/>
        <rFont val="Times New Roman"/>
        <family val="1"/>
      </rPr>
      <t>02:46,8</t>
    </r>
  </si>
  <si>
    <r>
      <rPr>
        <sz val="14"/>
        <rFont val="Times New Roman"/>
        <family val="1"/>
      </rPr>
      <t>03:43,2</t>
    </r>
  </si>
  <si>
    <r>
      <rPr>
        <sz val="14"/>
        <rFont val="Times New Roman"/>
        <family val="1"/>
      </rPr>
      <t>02:47,4</t>
    </r>
  </si>
  <si>
    <r>
      <rPr>
        <sz val="14"/>
        <rFont val="Times New Roman"/>
        <family val="1"/>
      </rPr>
      <t>03:44,0</t>
    </r>
  </si>
  <si>
    <r>
      <rPr>
        <sz val="14"/>
        <rFont val="Times New Roman"/>
        <family val="1"/>
      </rPr>
      <t>03:44,8</t>
    </r>
  </si>
  <si>
    <r>
      <rPr>
        <sz val="14"/>
        <rFont val="Times New Roman"/>
        <family val="1"/>
      </rPr>
      <t>02:48,6</t>
    </r>
  </si>
  <si>
    <r>
      <rPr>
        <sz val="14"/>
        <rFont val="Times New Roman"/>
        <family val="1"/>
      </rPr>
      <t>03:45,6</t>
    </r>
  </si>
  <si>
    <r>
      <rPr>
        <sz val="14"/>
        <rFont val="Times New Roman"/>
        <family val="1"/>
      </rPr>
      <t>02:49,2</t>
    </r>
  </si>
  <si>
    <r>
      <rPr>
        <sz val="14"/>
        <rFont val="Times New Roman"/>
        <family val="1"/>
      </rPr>
      <t>03:46,4</t>
    </r>
  </si>
  <si>
    <r>
      <rPr>
        <sz val="14"/>
        <rFont val="Times New Roman"/>
        <family val="1"/>
      </rPr>
      <t>02:49,8</t>
    </r>
  </si>
  <si>
    <r>
      <rPr>
        <sz val="14"/>
        <rFont val="Times New Roman"/>
        <family val="1"/>
      </rPr>
      <t>03:47,2</t>
    </r>
  </si>
  <si>
    <r>
      <rPr>
        <sz val="14"/>
        <rFont val="Times New Roman"/>
        <family val="1"/>
      </rPr>
      <t>03:48,0</t>
    </r>
  </si>
  <si>
    <r>
      <rPr>
        <sz val="14"/>
        <rFont val="Times New Roman"/>
        <family val="1"/>
      </rPr>
      <t>02:51,0</t>
    </r>
  </si>
  <si>
    <r>
      <rPr>
        <sz val="14"/>
        <rFont val="Times New Roman"/>
        <family val="1"/>
      </rPr>
      <t>03:48,8</t>
    </r>
  </si>
  <si>
    <r>
      <rPr>
        <sz val="14"/>
        <rFont val="Times New Roman"/>
        <family val="1"/>
      </rPr>
      <t>02:51,6</t>
    </r>
  </si>
  <si>
    <r>
      <rPr>
        <sz val="14"/>
        <rFont val="Times New Roman"/>
        <family val="1"/>
      </rPr>
      <t>03:49,6</t>
    </r>
  </si>
  <si>
    <r>
      <rPr>
        <sz val="14"/>
        <rFont val="Times New Roman"/>
        <family val="1"/>
      </rPr>
      <t>02:52,2</t>
    </r>
  </si>
  <si>
    <r>
      <rPr>
        <sz val="14"/>
        <rFont val="Times New Roman"/>
        <family val="1"/>
      </rPr>
      <t>03:50,4</t>
    </r>
  </si>
  <si>
    <r>
      <rPr>
        <sz val="14"/>
        <rFont val="Times New Roman"/>
        <family val="1"/>
      </rPr>
      <t>03:51,2</t>
    </r>
  </si>
  <si>
    <r>
      <rPr>
        <sz val="14"/>
        <rFont val="Times New Roman"/>
        <family val="1"/>
      </rPr>
      <t>02:53,4</t>
    </r>
  </si>
  <si>
    <r>
      <rPr>
        <sz val="14"/>
        <rFont val="Times New Roman"/>
        <family val="1"/>
      </rPr>
      <t>03:52,0</t>
    </r>
  </si>
  <si>
    <r>
      <rPr>
        <sz val="14"/>
        <rFont val="Times New Roman"/>
        <family val="1"/>
      </rPr>
      <t>02:54,0</t>
    </r>
  </si>
  <si>
    <r>
      <rPr>
        <sz val="14"/>
        <rFont val="Times New Roman"/>
        <family val="1"/>
      </rPr>
      <t>03:52,8</t>
    </r>
  </si>
  <si>
    <r>
      <rPr>
        <sz val="14"/>
        <rFont val="Times New Roman"/>
        <family val="1"/>
      </rPr>
      <t>02:54,6</t>
    </r>
  </si>
  <si>
    <r>
      <rPr>
        <sz val="14"/>
        <rFont val="Times New Roman"/>
        <family val="1"/>
      </rPr>
      <t>03:53,6</t>
    </r>
  </si>
  <si>
    <r>
      <rPr>
        <sz val="14"/>
        <rFont val="Times New Roman"/>
        <family val="1"/>
      </rPr>
      <t>03:54,4</t>
    </r>
  </si>
  <si>
    <r>
      <rPr>
        <sz val="14"/>
        <rFont val="Times New Roman"/>
        <family val="1"/>
      </rPr>
      <t>02:55,8</t>
    </r>
  </si>
  <si>
    <r>
      <rPr>
        <sz val="14"/>
        <rFont val="Times New Roman"/>
        <family val="1"/>
      </rPr>
      <t>03:55,2</t>
    </r>
  </si>
  <si>
    <r>
      <rPr>
        <sz val="14"/>
        <rFont val="Times New Roman"/>
        <family val="1"/>
      </rPr>
      <t>02:56,4</t>
    </r>
  </si>
  <si>
    <r>
      <rPr>
        <sz val="14"/>
        <rFont val="Times New Roman"/>
        <family val="1"/>
      </rPr>
      <t>03:56,0</t>
    </r>
  </si>
  <si>
    <r>
      <rPr>
        <sz val="14"/>
        <rFont val="Times New Roman"/>
        <family val="1"/>
      </rPr>
      <t>02:57,0</t>
    </r>
  </si>
  <si>
    <r>
      <rPr>
        <sz val="14"/>
        <rFont val="Times New Roman"/>
        <family val="1"/>
      </rPr>
      <t>03:56,8</t>
    </r>
  </si>
  <si>
    <r>
      <rPr>
        <sz val="14"/>
        <rFont val="Times New Roman"/>
        <family val="1"/>
      </rPr>
      <t>03:57,6</t>
    </r>
  </si>
  <si>
    <r>
      <rPr>
        <sz val="14"/>
        <rFont val="Times New Roman"/>
        <family val="1"/>
      </rPr>
      <t>02:58,2</t>
    </r>
  </si>
  <si>
    <r>
      <rPr>
        <sz val="14"/>
        <rFont val="Times New Roman"/>
        <family val="1"/>
      </rPr>
      <t>03:58,4</t>
    </r>
  </si>
  <si>
    <r>
      <rPr>
        <sz val="14"/>
        <rFont val="Times New Roman"/>
        <family val="1"/>
      </rPr>
      <t>02:58,8</t>
    </r>
  </si>
  <si>
    <r>
      <rPr>
        <sz val="14"/>
        <rFont val="Times New Roman"/>
        <family val="1"/>
      </rPr>
      <t>03:59,2</t>
    </r>
  </si>
  <si>
    <r>
      <rPr>
        <sz val="14"/>
        <rFont val="Times New Roman"/>
        <family val="1"/>
      </rPr>
      <t>02:59,4</t>
    </r>
  </si>
  <si>
    <r>
      <rPr>
        <sz val="14"/>
        <rFont val="Times New Roman"/>
        <family val="1"/>
      </rPr>
      <t>04:00,0</t>
    </r>
  </si>
  <si>
    <t>прыжок в длину</t>
  </si>
  <si>
    <t>ЗУБАРЕВ ЕГОР</t>
  </si>
  <si>
    <t>ИЛЛАРИОНОВ СЕРГЕЙ</t>
  </si>
  <si>
    <t>КОНСТАНТИНОВ ДЕНИС</t>
  </si>
  <si>
    <t>МАСЛОВ ТИМОФЕЙ</t>
  </si>
  <si>
    <t>УСТИНОВ КИРИЛЛ</t>
  </si>
  <si>
    <t>ХОЛОДОВ ДМИТРИЙ</t>
  </si>
  <si>
    <t>АСТАНИНА АНГЕЛИНА</t>
  </si>
  <si>
    <t>ДЫМШАКОВА ТАИСИЯ</t>
  </si>
  <si>
    <t>КОПЕЙКИНА ДАРЬЯ</t>
  </si>
  <si>
    <t>КРУТИКОВА АЛЕКСАНДРА</t>
  </si>
  <si>
    <t>КРЮКОВА АНГЕЛИНА</t>
  </si>
  <si>
    <t>УТЮМОВА СОФЬЯ</t>
  </si>
  <si>
    <t>ЯТЧЕНКО КИРИЛЛ</t>
  </si>
  <si>
    <t>ЛЫСАКОВ АНТОН</t>
  </si>
  <si>
    <t>СЕРГЕЕВ ИЛЬЯ</t>
  </si>
  <si>
    <t>САФРОНОВ ЕВГЕНИЙ</t>
  </si>
  <si>
    <t>ТКАЧЕНКО АРТЕМ</t>
  </si>
  <si>
    <t>ЕФИМОВ ФЕДОР</t>
  </si>
  <si>
    <t>ГОНЦОВА СОФЬЯ</t>
  </si>
  <si>
    <t>ДОБРЕЦОВА МАРИНА</t>
  </si>
  <si>
    <t>КОРОБЕЙНИКОВА СОФЬЯ</t>
  </si>
  <si>
    <t>ЯТЧЕНКО УЛЬЯНА</t>
  </si>
  <si>
    <t>ЗОЛИНА ДАРЬЯ</t>
  </si>
  <si>
    <t>МЕЛЬНИКОВА ДАРЬЯ</t>
  </si>
  <si>
    <t>ДОСТОВАЛОВ Н</t>
  </si>
  <si>
    <t>МЕДВЕДЕВ ГРИГОРИЙ</t>
  </si>
  <si>
    <t>СОРОКИН ДМИТРИЙ</t>
  </si>
  <si>
    <t>ЗАВЬЯЛОВ РУСЛАН</t>
  </si>
  <si>
    <t>ГУСЕВ ДМИТРИЙ</t>
  </si>
  <si>
    <t>КОРИКОВ АРТЕМ</t>
  </si>
  <si>
    <t>ЗАТЕЕВ ПАВЕЛ</t>
  </si>
  <si>
    <t>ФЕДОРОВ АНДРЕЙ</t>
  </si>
  <si>
    <t>ТЮПИН ДАНИИЛ</t>
  </si>
  <si>
    <t>СУХАНОВ КИРИЛЛ</t>
  </si>
  <si>
    <t>ЧЕРЕПАНОВ АРТЕМ</t>
  </si>
  <si>
    <t>ЯГОПОВИЧ ЯРОВЛАВ</t>
  </si>
  <si>
    <t>ДЕМЬЯНКОВА ПИЛИНА</t>
  </si>
  <si>
    <t>МАРКОВА ДАРЬЯ</t>
  </si>
  <si>
    <t>КАРНАШЕВА ДАРЬЯ</t>
  </si>
  <si>
    <t>ЗАХАРОВА ДАРЬЯ</t>
  </si>
  <si>
    <t>ЩЕКОПОВА КРИСТИНА</t>
  </si>
  <si>
    <t>ЛАГУНОВА ВАЛЕРИЯ</t>
  </si>
  <si>
    <t>ОКУЛОВСКИЙ ДЕНИС</t>
  </si>
  <si>
    <t>ВАЖЕНИН СТАС</t>
  </si>
  <si>
    <t>СУЛТАПОВ РУСЛАН</t>
  </si>
  <si>
    <t>БУБНОВ НИКИТА</t>
  </si>
  <si>
    <t>МАЛЕТИН АЛЕКСАНДР</t>
  </si>
  <si>
    <t>КАМЕНСКИЙ ЯРОСЛАВ</t>
  </si>
  <si>
    <t>ЕГОРОВА ЕЛИЗАВЕТА</t>
  </si>
  <si>
    <t>МАКАРОВА СОФИЯ</t>
  </si>
  <si>
    <t>АНТОНОВА ВАЛЕРИЯ</t>
  </si>
  <si>
    <t>БАЛАКИНА АЛЕКСАНДРА</t>
  </si>
  <si>
    <t>ЧИРКОВА ВЕРОНИКА</t>
  </si>
  <si>
    <t>БОЛЬШАКОВА ЛЮБОВЬ</t>
  </si>
  <si>
    <t>СТЕПАНОВ ВАДИМ</t>
  </si>
  <si>
    <t>ХРИСТЮХИН ВЛАДИСЛАВ</t>
  </si>
  <si>
    <t>ШУМИЛОВ ДАНИИЛ</t>
  </si>
  <si>
    <t>ШКИРМАН РОМАН</t>
  </si>
  <si>
    <t>ОСИПОВ МАКСИМ</t>
  </si>
  <si>
    <t>КОНДРАТЬЕВА ЕКАТЕРИНА</t>
  </si>
  <si>
    <t>КОРКИНА ЕЛИЗАВЕТА</t>
  </si>
  <si>
    <t>РЫБАК ТАТЬЯНА</t>
  </si>
  <si>
    <t>БУЛАТОВА ВИКТОРИЯ</t>
  </si>
  <si>
    <t>МАЛЫГИНА СОФЬЯ</t>
  </si>
  <si>
    <t>ПАНФИЛОВ НИКИТА</t>
  </si>
  <si>
    <t>ЧЕРНАКОВ АЛЕКСЕЙ</t>
  </si>
  <si>
    <t>КУЗЬМИН АРТЕМ</t>
  </si>
  <si>
    <t>ПЕЧЕРСКИХ ЕГОР</t>
  </si>
  <si>
    <t>СТРОГАНОВ ГЕОРГИЙ</t>
  </si>
  <si>
    <t>ВАСИЛЬЕВА АНАСТАСИЯ</t>
  </si>
  <si>
    <t>КОЗЛОВА ЕКАТЕРИНА</t>
  </si>
  <si>
    <t>МОКУШНЕВА ПОЛИНА</t>
  </si>
  <si>
    <t>ТАРАСЕВИЧ МАРИЯ</t>
  </si>
  <si>
    <t>ПЕРЕВАЛОВА АЛИСА</t>
  </si>
  <si>
    <t>ФИЛОНОВ ДМИТРИЙ</t>
  </si>
  <si>
    <t>ПОГОЖИН ТИМОФЕЙ</t>
  </si>
  <si>
    <t>РУМЯНЦЕВ МАТВЕЙ</t>
  </si>
  <si>
    <t>СЫРЫХ ИВАН</t>
  </si>
  <si>
    <t>АНДРЕЕВ ЕВГЕНИЙ</t>
  </si>
  <si>
    <t>ПАСЫНКОВ ИВАН</t>
  </si>
  <si>
    <t>ЛИТВИНОВА ДАРЬЯ</t>
  </si>
  <si>
    <t>ЖУРАВЛЕВА КСЕНИЯ</t>
  </si>
  <si>
    <t>КОМАРОВА ЯНА</t>
  </si>
  <si>
    <t>ИГНАТЕНКО ПОЛИНА</t>
  </si>
  <si>
    <t>ТУНГУСОВА АРИНА</t>
  </si>
  <si>
    <t>УСМЕЯНОВА МАРИЯ</t>
  </si>
  <si>
    <t>БУЛАХ АНДРЕЙ</t>
  </si>
  <si>
    <t>ГЕТМАНОВА АНАСТАСИЯ</t>
  </si>
  <si>
    <t>КИРИЕВСКАЯ ПОЛИНА</t>
  </si>
  <si>
    <t xml:space="preserve">командного первенства муниципального этапа Всероссийских спортивных игр школьников, среди </t>
  </si>
  <si>
    <t>20 иапреля 2022 г.</t>
  </si>
  <si>
    <t xml:space="preserve"> 20 апреля 2022 г.                                                                                                                                    г. Курган</t>
  </si>
  <si>
    <t>"Президентские спортивные игры" 2007-2008 гг.р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</si>
</sst>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;@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color rgb="FF000000"/>
      <name val="Times New Roman"/>
      <family val="2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4"/>
      <name val="Times New Roman"/>
      <family val="1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AF6AC"/>
        <bgColor indexed="64"/>
      </patternFill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9" fillId="0" borderId="0"/>
    <xf numFmtId="0" fontId="30" fillId="0" borderId="0"/>
    <xf numFmtId="0" fontId="43" fillId="0" borderId="0"/>
  </cellStyleXfs>
  <cellXfs count="309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16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5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0" fillId="0" borderId="21" xfId="0" applyBorder="1"/>
    <xf numFmtId="0" fontId="0" fillId="0" borderId="0" xfId="0" applyBorder="1"/>
    <xf numFmtId="0" fontId="16" fillId="3" borderId="1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 textRotation="255" wrapText="1"/>
    </xf>
    <xf numFmtId="0" fontId="16" fillId="4" borderId="1" xfId="0" applyFont="1" applyFill="1" applyBorder="1" applyAlignment="1">
      <alignment horizontal="center" vertical="center" textRotation="90" wrapText="1"/>
    </xf>
    <xf numFmtId="0" fontId="16" fillId="4" borderId="1" xfId="0" applyFont="1" applyFill="1" applyBorder="1" applyAlignment="1">
      <alignment horizontal="center" vertical="center" textRotation="255" wrapText="1"/>
    </xf>
    <xf numFmtId="0" fontId="16" fillId="5" borderId="1" xfId="0" applyFont="1" applyFill="1" applyBorder="1" applyAlignment="1">
      <alignment horizontal="center" vertical="center" textRotation="90" wrapText="1"/>
    </xf>
    <xf numFmtId="0" fontId="16" fillId="5" borderId="1" xfId="0" applyFont="1" applyFill="1" applyBorder="1" applyAlignment="1">
      <alignment horizontal="center" vertical="center" textRotation="255" wrapText="1"/>
    </xf>
    <xf numFmtId="0" fontId="16" fillId="6" borderId="11" xfId="0" applyFont="1" applyFill="1" applyBorder="1" applyAlignment="1">
      <alignment horizontal="center" vertical="center" textRotation="90" wrapText="1"/>
    </xf>
    <xf numFmtId="0" fontId="16" fillId="6" borderId="1" xfId="0" applyFont="1" applyFill="1" applyBorder="1" applyAlignment="1">
      <alignment horizontal="center" vertical="center" textRotation="255" wrapText="1"/>
    </xf>
    <xf numFmtId="0" fontId="16" fillId="7" borderId="1" xfId="0" applyFont="1" applyFill="1" applyBorder="1" applyAlignment="1">
      <alignment horizontal="center" vertical="center" textRotation="90" wrapText="1"/>
    </xf>
    <xf numFmtId="0" fontId="16" fillId="7" borderId="1" xfId="0" applyFont="1" applyFill="1" applyBorder="1" applyAlignment="1">
      <alignment horizontal="center" vertical="center" textRotation="255" wrapText="1"/>
    </xf>
    <xf numFmtId="164" fontId="15" fillId="3" borderId="16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164" fontId="15" fillId="3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textRotation="255" wrapText="1"/>
    </xf>
    <xf numFmtId="0" fontId="16" fillId="2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left" vertical="center"/>
    </xf>
    <xf numFmtId="0" fontId="1" fillId="5" borderId="9" xfId="0" applyNumberFormat="1" applyFont="1" applyFill="1" applyBorder="1" applyAlignment="1">
      <alignment horizontal="center" vertical="center"/>
    </xf>
    <xf numFmtId="0" fontId="13" fillId="9" borderId="1" xfId="0" applyNumberFormat="1" applyFont="1" applyFill="1" applyBorder="1" applyAlignment="1">
      <alignment horizontal="center" vertical="center"/>
    </xf>
    <xf numFmtId="0" fontId="1" fillId="9" borderId="1" xfId="0" applyNumberFormat="1" applyFont="1" applyFill="1" applyBorder="1" applyAlignment="1">
      <alignment horizontal="left" vertical="center"/>
    </xf>
    <xf numFmtId="0" fontId="1" fillId="9" borderId="1" xfId="0" applyNumberFormat="1" applyFont="1" applyFill="1" applyBorder="1" applyAlignment="1">
      <alignment horizontal="center" vertical="center"/>
    </xf>
    <xf numFmtId="0" fontId="0" fillId="0" borderId="0" xfId="0" quotePrefix="1"/>
    <xf numFmtId="0" fontId="2" fillId="0" borderId="0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4" fontId="0" fillId="2" borderId="26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164" fontId="1" fillId="10" borderId="16" xfId="0" applyNumberFormat="1" applyFont="1" applyFill="1" applyBorder="1" applyAlignment="1" applyProtection="1">
      <alignment horizontal="center" vertical="center"/>
      <protection locked="0"/>
    </xf>
    <xf numFmtId="0" fontId="1" fillId="10" borderId="16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0" fillId="10" borderId="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164" fontId="0" fillId="2" borderId="3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3" xfId="0" applyFill="1" applyBorder="1" applyAlignment="1" applyProtection="1">
      <alignment horizontal="center" vertical="center"/>
      <protection locked="0"/>
    </xf>
    <xf numFmtId="165" fontId="0" fillId="2" borderId="33" xfId="0" applyNumberFormat="1" applyFill="1" applyBorder="1" applyAlignment="1" applyProtection="1">
      <alignment horizontal="center" vertical="center"/>
      <protection locked="0"/>
    </xf>
    <xf numFmtId="0" fontId="0" fillId="10" borderId="32" xfId="0" applyFill="1" applyBorder="1" applyAlignment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165" fontId="0" fillId="2" borderId="26" xfId="0" applyNumberFormat="1" applyFill="1" applyBorder="1" applyAlignment="1" applyProtection="1">
      <alignment horizontal="center" vertical="center"/>
      <protection locked="0"/>
    </xf>
    <xf numFmtId="0" fontId="20" fillId="2" borderId="28" xfId="0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textRotation="90"/>
    </xf>
    <xf numFmtId="0" fontId="25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24" fillId="0" borderId="0" xfId="0" applyFont="1"/>
    <xf numFmtId="0" fontId="28" fillId="0" borderId="0" xfId="0" applyFont="1" applyBorder="1" applyAlignment="1">
      <alignment horizontal="left" vertical="center"/>
    </xf>
    <xf numFmtId="0" fontId="1" fillId="0" borderId="0" xfId="0" applyFont="1" applyAlignment="1" applyProtection="1">
      <alignment vertical="center"/>
      <protection locked="0"/>
    </xf>
    <xf numFmtId="0" fontId="24" fillId="0" borderId="0" xfId="0" applyFont="1" applyAlignment="1"/>
    <xf numFmtId="0" fontId="12" fillId="0" borderId="0" xfId="0" applyFont="1" applyAlignment="1">
      <alignment vertical="center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26" fillId="0" borderId="0" xfId="0" applyFont="1" applyAlignment="1"/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wrapText="1"/>
    </xf>
    <xf numFmtId="165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0" fillId="1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30" fillId="0" borderId="0" xfId="2"/>
    <xf numFmtId="0" fontId="31" fillId="0" borderId="0" xfId="2" applyFont="1"/>
    <xf numFmtId="0" fontId="32" fillId="0" borderId="0" xfId="2" applyFont="1" applyAlignment="1">
      <alignment vertical="center"/>
    </xf>
    <xf numFmtId="0" fontId="32" fillId="0" borderId="0" xfId="2" applyFont="1" applyAlignment="1">
      <alignment horizontal="center" vertical="center"/>
    </xf>
    <xf numFmtId="0" fontId="13" fillId="10" borderId="25" xfId="0" applyFont="1" applyFill="1" applyBorder="1" applyAlignment="1" applyProtection="1">
      <alignment horizontal="center" vertical="center" wrapText="1"/>
      <protection locked="0"/>
    </xf>
    <xf numFmtId="164" fontId="1" fillId="1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justify" vertical="center" wrapText="1"/>
    </xf>
    <xf numFmtId="0" fontId="34" fillId="0" borderId="1" xfId="0" applyFont="1" applyBorder="1" applyAlignment="1">
      <alignment horizontal="center" vertical="center" wrapText="1"/>
    </xf>
    <xf numFmtId="14" fontId="33" fillId="0" borderId="1" xfId="0" applyNumberFormat="1" applyFont="1" applyBorder="1" applyAlignment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14" fontId="35" fillId="0" borderId="1" xfId="0" applyNumberFormat="1" applyFont="1" applyBorder="1" applyAlignment="1">
      <alignment horizontal="center" vertical="center" wrapText="1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wrapText="1"/>
    </xf>
    <xf numFmtId="0" fontId="1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14" fontId="33" fillId="0" borderId="0" xfId="0" applyNumberFormat="1" applyFont="1" applyBorder="1" applyAlignment="1">
      <alignment horizontal="center" vertical="center" wrapText="1"/>
    </xf>
    <xf numFmtId="1" fontId="1" fillId="1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11" borderId="1" xfId="0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47" fontId="1" fillId="5" borderId="1" xfId="0" applyNumberFormat="1" applyFont="1" applyFill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1" fillId="0" borderId="37" xfId="2" applyFont="1" applyBorder="1" applyAlignment="1">
      <alignment horizontal="center" vertical="center"/>
    </xf>
    <xf numFmtId="47" fontId="1" fillId="9" borderId="1" xfId="0" applyNumberFormat="1" applyFont="1" applyFill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left" vertical="center" wrapText="1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20" fillId="2" borderId="39" xfId="0" applyFont="1" applyFill="1" applyBorder="1" applyAlignment="1" applyProtection="1">
      <alignment horizontal="right" vertical="center" wrapText="1"/>
      <protection locked="0"/>
    </xf>
    <xf numFmtId="0" fontId="36" fillId="2" borderId="38" xfId="0" applyFont="1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0" fillId="10" borderId="41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14" fontId="33" fillId="0" borderId="3" xfId="0" applyNumberFormat="1" applyFont="1" applyBorder="1" applyAlignment="1">
      <alignment horizontal="center" vertical="center" wrapText="1"/>
    </xf>
    <xf numFmtId="14" fontId="35" fillId="0" borderId="3" xfId="0" applyNumberFormat="1" applyFont="1" applyBorder="1" applyAlignment="1">
      <alignment horizontal="center" vertical="center" wrapText="1"/>
    </xf>
    <xf numFmtId="164" fontId="1" fillId="10" borderId="46" xfId="0" applyNumberFormat="1" applyFont="1" applyFill="1" applyBorder="1" applyAlignment="1" applyProtection="1">
      <alignment horizontal="center" vertical="center"/>
      <protection locked="0"/>
    </xf>
    <xf numFmtId="0" fontId="1" fillId="10" borderId="47" xfId="0" applyFont="1" applyFill="1" applyBorder="1" applyAlignment="1">
      <alignment horizontal="center" vertical="center" wrapText="1"/>
    </xf>
    <xf numFmtId="0" fontId="7" fillId="10" borderId="47" xfId="0" applyFont="1" applyFill="1" applyBorder="1" applyAlignment="1">
      <alignment horizontal="center" vertical="center" wrapText="1"/>
    </xf>
    <xf numFmtId="0" fontId="7" fillId="10" borderId="48" xfId="0" applyFont="1" applyFill="1" applyBorder="1" applyAlignment="1">
      <alignment horizontal="center" vertical="center" wrapText="1"/>
    </xf>
    <xf numFmtId="0" fontId="1" fillId="10" borderId="46" xfId="0" applyFont="1" applyFill="1" applyBorder="1" applyAlignment="1" applyProtection="1">
      <alignment horizontal="center" vertical="center"/>
      <protection locked="0"/>
    </xf>
    <xf numFmtId="0" fontId="13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0" fillId="0" borderId="16" xfId="2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33" xfId="2" applyFont="1" applyBorder="1" applyAlignment="1">
      <alignment horizontal="center" vertical="center"/>
    </xf>
    <xf numFmtId="0" fontId="10" fillId="0" borderId="36" xfId="2" applyFont="1" applyBorder="1" applyAlignment="1">
      <alignment horizontal="center" vertical="center"/>
    </xf>
    <xf numFmtId="0" fontId="10" fillId="0" borderId="26" xfId="2" applyFont="1" applyBorder="1" applyAlignment="1">
      <alignment horizontal="center" vertical="center"/>
    </xf>
    <xf numFmtId="0" fontId="10" fillId="0" borderId="27" xfId="2" applyFont="1" applyBorder="1" applyAlignment="1">
      <alignment horizontal="center" vertical="center"/>
    </xf>
    <xf numFmtId="0" fontId="1" fillId="12" borderId="24" xfId="2" applyFont="1" applyFill="1" applyBorder="1" applyAlignment="1">
      <alignment horizontal="center" vertical="center" wrapText="1"/>
    </xf>
    <xf numFmtId="0" fontId="1" fillId="12" borderId="33" xfId="2" applyFont="1" applyFill="1" applyBorder="1" applyAlignment="1">
      <alignment horizontal="center" vertical="center"/>
    </xf>
    <xf numFmtId="0" fontId="1" fillId="12" borderId="36" xfId="2" applyFont="1" applyFill="1" applyBorder="1" applyAlignment="1">
      <alignment horizontal="center" vertical="center"/>
    </xf>
    <xf numFmtId="0" fontId="1" fillId="12" borderId="49" xfId="2" applyFont="1" applyFill="1" applyBorder="1" applyAlignment="1">
      <alignment horizontal="center" vertical="center" wrapText="1"/>
    </xf>
    <xf numFmtId="0" fontId="1" fillId="12" borderId="10" xfId="2" applyFont="1" applyFill="1" applyBorder="1" applyAlignment="1">
      <alignment horizontal="center" vertical="center"/>
    </xf>
    <xf numFmtId="0" fontId="39" fillId="12" borderId="29" xfId="2" applyFont="1" applyFill="1" applyBorder="1" applyAlignment="1">
      <alignment horizontal="left" vertical="center" wrapText="1"/>
    </xf>
    <xf numFmtId="0" fontId="1" fillId="12" borderId="12" xfId="2" applyFont="1" applyFill="1" applyBorder="1" applyAlignment="1">
      <alignment horizontal="center" vertical="center"/>
    </xf>
    <xf numFmtId="0" fontId="39" fillId="12" borderId="32" xfId="2" applyFont="1" applyFill="1" applyBorder="1" applyAlignment="1">
      <alignment horizontal="left" vertical="center" wrapText="1"/>
    </xf>
    <xf numFmtId="0" fontId="1" fillId="12" borderId="14" xfId="2" applyFont="1" applyFill="1" applyBorder="1" applyAlignment="1">
      <alignment horizontal="center" vertical="center"/>
    </xf>
    <xf numFmtId="0" fontId="39" fillId="12" borderId="7" xfId="2" applyFont="1" applyFill="1" applyBorder="1" applyAlignment="1">
      <alignment horizontal="left" vertical="center" wrapText="1"/>
    </xf>
    <xf numFmtId="0" fontId="40" fillId="5" borderId="29" xfId="2" applyFont="1" applyFill="1" applyBorder="1" applyAlignment="1">
      <alignment horizontal="center" vertical="center"/>
    </xf>
    <xf numFmtId="0" fontId="40" fillId="5" borderId="32" xfId="2" applyFont="1" applyFill="1" applyBorder="1" applyAlignment="1">
      <alignment horizontal="center" vertical="center"/>
    </xf>
    <xf numFmtId="0" fontId="40" fillId="5" borderId="7" xfId="2" applyFont="1" applyFill="1" applyBorder="1" applyAlignment="1">
      <alignment horizontal="center" vertical="center"/>
    </xf>
    <xf numFmtId="0" fontId="39" fillId="15" borderId="16" xfId="2" applyFont="1" applyFill="1" applyBorder="1" applyAlignment="1">
      <alignment horizontal="center" vertical="center"/>
    </xf>
    <xf numFmtId="0" fontId="39" fillId="15" borderId="37" xfId="2" applyFont="1" applyFill="1" applyBorder="1" applyAlignment="1">
      <alignment horizontal="center" vertical="center"/>
    </xf>
    <xf numFmtId="0" fontId="39" fillId="13" borderId="16" xfId="2" applyFont="1" applyFill="1" applyBorder="1" applyAlignment="1">
      <alignment horizontal="center" vertical="center"/>
    </xf>
    <xf numFmtId="0" fontId="39" fillId="14" borderId="16" xfId="2" applyFont="1" applyFill="1" applyBorder="1" applyAlignment="1">
      <alignment horizontal="center" vertical="center"/>
    </xf>
    <xf numFmtId="0" fontId="39" fillId="14" borderId="37" xfId="2" applyFont="1" applyFill="1" applyBorder="1" applyAlignment="1">
      <alignment horizontal="center" vertical="center"/>
    </xf>
    <xf numFmtId="0" fontId="39" fillId="16" borderId="16" xfId="2" applyFont="1" applyFill="1" applyBorder="1" applyAlignment="1">
      <alignment horizontal="center" vertical="center"/>
    </xf>
    <xf numFmtId="0" fontId="39" fillId="16" borderId="37" xfId="2" applyFont="1" applyFill="1" applyBorder="1" applyAlignment="1">
      <alignment horizontal="center" vertical="center"/>
    </xf>
    <xf numFmtId="0" fontId="39" fillId="15" borderId="33" xfId="2" applyFont="1" applyFill="1" applyBorder="1" applyAlignment="1">
      <alignment horizontal="center" vertical="center"/>
    </xf>
    <xf numFmtId="0" fontId="39" fillId="15" borderId="36" xfId="2" applyFont="1" applyFill="1" applyBorder="1" applyAlignment="1">
      <alignment horizontal="center" vertical="center"/>
    </xf>
    <xf numFmtId="0" fontId="39" fillId="13" borderId="33" xfId="2" applyFont="1" applyFill="1" applyBorder="1" applyAlignment="1">
      <alignment horizontal="center" vertical="center"/>
    </xf>
    <xf numFmtId="0" fontId="39" fillId="14" borderId="33" xfId="2" applyFont="1" applyFill="1" applyBorder="1" applyAlignment="1">
      <alignment horizontal="center" vertical="center"/>
    </xf>
    <xf numFmtId="0" fontId="39" fillId="14" borderId="36" xfId="2" applyFont="1" applyFill="1" applyBorder="1" applyAlignment="1">
      <alignment horizontal="center" vertical="center"/>
    </xf>
    <xf numFmtId="0" fontId="39" fillId="16" borderId="33" xfId="2" applyFont="1" applyFill="1" applyBorder="1" applyAlignment="1">
      <alignment horizontal="center" vertical="center"/>
    </xf>
    <xf numFmtId="0" fontId="39" fillId="16" borderId="36" xfId="2" applyFont="1" applyFill="1" applyBorder="1" applyAlignment="1">
      <alignment horizontal="center" vertical="center"/>
    </xf>
    <xf numFmtId="0" fontId="39" fillId="15" borderId="26" xfId="2" applyFont="1" applyFill="1" applyBorder="1" applyAlignment="1">
      <alignment horizontal="center" vertical="center"/>
    </xf>
    <xf numFmtId="0" fontId="39" fillId="15" borderId="27" xfId="2" applyFont="1" applyFill="1" applyBorder="1" applyAlignment="1">
      <alignment horizontal="center" vertical="center"/>
    </xf>
    <xf numFmtId="0" fontId="39" fillId="13" borderId="26" xfId="2" applyFont="1" applyFill="1" applyBorder="1" applyAlignment="1">
      <alignment horizontal="center" vertical="center"/>
    </xf>
    <xf numFmtId="0" fontId="39" fillId="14" borderId="26" xfId="2" applyFont="1" applyFill="1" applyBorder="1" applyAlignment="1">
      <alignment horizontal="center" vertical="center"/>
    </xf>
    <xf numFmtId="0" fontId="39" fillId="14" borderId="27" xfId="2" applyFont="1" applyFill="1" applyBorder="1" applyAlignment="1">
      <alignment horizontal="center" vertical="center"/>
    </xf>
    <xf numFmtId="0" fontId="39" fillId="16" borderId="26" xfId="2" applyFont="1" applyFill="1" applyBorder="1" applyAlignment="1">
      <alignment horizontal="center" vertical="center"/>
    </xf>
    <xf numFmtId="0" fontId="39" fillId="16" borderId="27" xfId="2" applyFont="1" applyFill="1" applyBorder="1" applyAlignment="1">
      <alignment horizontal="center" vertical="center"/>
    </xf>
    <xf numFmtId="0" fontId="3" fillId="5" borderId="22" xfId="2" applyFont="1" applyFill="1" applyBorder="1" applyAlignment="1">
      <alignment horizontal="center" vertical="center"/>
    </xf>
    <xf numFmtId="0" fontId="3" fillId="5" borderId="38" xfId="2" applyFont="1" applyFill="1" applyBorder="1" applyAlignment="1">
      <alignment horizontal="center" vertical="center"/>
    </xf>
    <xf numFmtId="0" fontId="3" fillId="5" borderId="39" xfId="2" applyFont="1" applyFill="1" applyBorder="1" applyAlignment="1">
      <alignment horizontal="center" vertical="center"/>
    </xf>
    <xf numFmtId="0" fontId="41" fillId="2" borderId="14" xfId="0" applyFont="1" applyFill="1" applyBorder="1" applyAlignment="1" applyProtection="1">
      <alignment horizontal="center" vertical="center"/>
      <protection locked="0"/>
    </xf>
    <xf numFmtId="0" fontId="42" fillId="17" borderId="29" xfId="0" applyFont="1" applyFill="1" applyBorder="1" applyAlignment="1">
      <alignment horizontal="center" vertical="center" wrapText="1"/>
    </xf>
    <xf numFmtId="0" fontId="42" fillId="17" borderId="32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3" fillId="0" borderId="0" xfId="3" applyFill="1" applyBorder="1" applyAlignment="1">
      <alignment horizontal="left" vertical="top"/>
    </xf>
    <xf numFmtId="0" fontId="4" fillId="0" borderId="56" xfId="3" applyFont="1" applyFill="1" applyBorder="1" applyAlignment="1">
      <alignment horizontal="center" vertical="top" wrapText="1"/>
    </xf>
    <xf numFmtId="0" fontId="43" fillId="0" borderId="56" xfId="3" applyFill="1" applyBorder="1" applyAlignment="1">
      <alignment horizontal="center" vertical="top" wrapText="1"/>
    </xf>
    <xf numFmtId="0" fontId="4" fillId="0" borderId="56" xfId="3" applyFont="1" applyFill="1" applyBorder="1" applyAlignment="1">
      <alignment horizontal="left" vertical="top" wrapText="1"/>
    </xf>
    <xf numFmtId="0" fontId="43" fillId="0" borderId="56" xfId="3" applyFill="1" applyBorder="1" applyAlignment="1">
      <alignment horizontal="left" vertical="top" wrapText="1"/>
    </xf>
    <xf numFmtId="1" fontId="47" fillId="0" borderId="56" xfId="3" applyNumberFormat="1" applyFont="1" applyFill="1" applyBorder="1" applyAlignment="1">
      <alignment horizontal="center" vertical="top" shrinkToFit="1"/>
    </xf>
    <xf numFmtId="1" fontId="48" fillId="0" borderId="56" xfId="3" applyNumberFormat="1" applyFont="1" applyFill="1" applyBorder="1" applyAlignment="1">
      <alignment horizontal="center" vertical="top" shrinkToFit="1"/>
    </xf>
    <xf numFmtId="164" fontId="48" fillId="0" borderId="56" xfId="3" applyNumberFormat="1" applyFont="1" applyFill="1" applyBorder="1" applyAlignment="1">
      <alignment horizontal="center" vertical="top" shrinkToFit="1"/>
    </xf>
    <xf numFmtId="164" fontId="48" fillId="0" borderId="56" xfId="3" applyNumberFormat="1" applyFont="1" applyFill="1" applyBorder="1" applyAlignment="1">
      <alignment horizontal="left" vertical="top" shrinkToFit="1"/>
    </xf>
    <xf numFmtId="0" fontId="49" fillId="0" borderId="56" xfId="3" applyFont="1" applyFill="1" applyBorder="1" applyAlignment="1">
      <alignment horizontal="center" vertical="top" wrapText="1"/>
    </xf>
    <xf numFmtId="1" fontId="48" fillId="0" borderId="56" xfId="3" applyNumberFormat="1" applyFont="1" applyFill="1" applyBorder="1" applyAlignment="1">
      <alignment horizontal="left" vertical="top" indent="1" shrinkToFit="1"/>
    </xf>
    <xf numFmtId="0" fontId="49" fillId="0" borderId="56" xfId="3" applyFont="1" applyFill="1" applyBorder="1" applyAlignment="1">
      <alignment horizontal="right" vertical="top" wrapText="1"/>
    </xf>
    <xf numFmtId="1" fontId="47" fillId="0" borderId="56" xfId="3" applyNumberFormat="1" applyFont="1" applyFill="1" applyBorder="1" applyAlignment="1">
      <alignment horizontal="right" vertical="top" shrinkToFit="1"/>
    </xf>
    <xf numFmtId="0" fontId="43" fillId="0" borderId="56" xfId="3" applyFill="1" applyBorder="1" applyAlignment="1">
      <alignment horizontal="left" wrapText="1"/>
    </xf>
    <xf numFmtId="1" fontId="47" fillId="0" borderId="56" xfId="3" applyNumberFormat="1" applyFont="1" applyFill="1" applyBorder="1" applyAlignment="1">
      <alignment horizontal="right" vertical="top" indent="1" shrinkToFit="1"/>
    </xf>
    <xf numFmtId="164" fontId="48" fillId="0" borderId="56" xfId="3" applyNumberFormat="1" applyFont="1" applyFill="1" applyBorder="1" applyAlignment="1">
      <alignment horizontal="right" vertical="top" shrinkToFit="1"/>
    </xf>
    <xf numFmtId="0" fontId="10" fillId="12" borderId="4" xfId="2" applyFont="1" applyFill="1" applyBorder="1" applyAlignment="1">
      <alignment horizontal="center" vertical="center" wrapText="1"/>
    </xf>
    <xf numFmtId="0" fontId="10" fillId="12" borderId="32" xfId="2" applyFont="1" applyFill="1" applyBorder="1" applyAlignment="1">
      <alignment horizontal="center" vertical="center" wrapText="1"/>
    </xf>
    <xf numFmtId="0" fontId="51" fillId="2" borderId="38" xfId="0" applyFont="1" applyFill="1" applyBorder="1" applyAlignment="1" applyProtection="1">
      <alignment horizontal="left" vertical="center" wrapText="1"/>
      <protection locked="0"/>
    </xf>
    <xf numFmtId="164" fontId="5" fillId="2" borderId="33" xfId="0" applyNumberFormat="1" applyFont="1" applyFill="1" applyBorder="1" applyAlignment="1" applyProtection="1">
      <alignment horizontal="center" vertical="center"/>
      <protection locked="0"/>
    </xf>
    <xf numFmtId="164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165" fontId="5" fillId="2" borderId="33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2" fillId="15" borderId="16" xfId="2" applyFont="1" applyFill="1" applyBorder="1" applyAlignment="1">
      <alignment horizontal="center" vertical="center"/>
    </xf>
    <xf numFmtId="0" fontId="53" fillId="5" borderId="29" xfId="2" applyFont="1" applyFill="1" applyBorder="1" applyAlignment="1">
      <alignment horizontal="center" vertical="center"/>
    </xf>
    <xf numFmtId="0" fontId="53" fillId="5" borderId="32" xfId="2" applyFont="1" applyFill="1" applyBorder="1" applyAlignment="1">
      <alignment horizontal="center" vertical="center"/>
    </xf>
    <xf numFmtId="0" fontId="53" fillId="5" borderId="7" xfId="2" applyFont="1" applyFill="1" applyBorder="1" applyAlignment="1">
      <alignment horizontal="center" vertical="center"/>
    </xf>
    <xf numFmtId="0" fontId="1" fillId="10" borderId="42" xfId="0" applyFont="1" applyFill="1" applyBorder="1" applyAlignment="1" applyProtection="1">
      <alignment horizontal="center" vertical="center" wrapText="1"/>
      <protection locked="0"/>
    </xf>
    <xf numFmtId="0" fontId="1" fillId="10" borderId="43" xfId="0" applyFont="1" applyFill="1" applyBorder="1" applyAlignment="1" applyProtection="1">
      <alignment horizontal="center" vertical="center" wrapText="1"/>
      <protection locked="0"/>
    </xf>
    <xf numFmtId="0" fontId="1" fillId="10" borderId="44" xfId="0" applyFont="1" applyFill="1" applyBorder="1" applyAlignment="1" applyProtection="1">
      <alignment horizontal="center" vertical="center" wrapText="1"/>
      <protection locked="0"/>
    </xf>
    <xf numFmtId="0" fontId="1" fillId="10" borderId="4" xfId="0" applyFont="1" applyFill="1" applyBorder="1" applyAlignment="1" applyProtection="1">
      <alignment horizontal="center" vertical="center" wrapText="1"/>
      <protection locked="0"/>
    </xf>
    <xf numFmtId="0" fontId="1" fillId="10" borderId="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wrapText="1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0" fontId="1" fillId="10" borderId="5" xfId="0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 textRotation="90"/>
      <protection locked="0"/>
    </xf>
    <xf numFmtId="0" fontId="1" fillId="10" borderId="5" xfId="0" applyFont="1" applyFill="1" applyBorder="1" applyAlignment="1" applyProtection="1">
      <alignment horizontal="center" vertical="center" textRotation="90"/>
      <protection locked="0"/>
    </xf>
    <xf numFmtId="0" fontId="1" fillId="10" borderId="34" xfId="0" applyFont="1" applyFill="1" applyBorder="1" applyAlignment="1" applyProtection="1">
      <alignment horizontal="center" vertical="center"/>
      <protection locked="0"/>
    </xf>
    <xf numFmtId="0" fontId="1" fillId="10" borderId="39" xfId="0" applyFont="1" applyFill="1" applyBorder="1" applyAlignment="1" applyProtection="1">
      <alignment horizontal="center" vertical="center"/>
      <protection locked="0"/>
    </xf>
    <xf numFmtId="164" fontId="1" fillId="10" borderId="42" xfId="0" applyNumberFormat="1" applyFont="1" applyFill="1" applyBorder="1" applyAlignment="1" applyProtection="1">
      <alignment horizontal="center" vertical="center" wrapText="1"/>
      <protection locked="0"/>
    </xf>
    <xf numFmtId="164" fontId="1" fillId="10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10" borderId="44" xfId="0" applyNumberFormat="1" applyFont="1" applyFill="1" applyBorder="1" applyAlignment="1" applyProtection="1">
      <alignment horizontal="center" vertical="center" wrapText="1"/>
      <protection locked="0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3" fillId="10" borderId="42" xfId="0" applyFont="1" applyFill="1" applyBorder="1" applyAlignment="1" applyProtection="1">
      <alignment horizontal="center" vertical="center" wrapText="1"/>
      <protection locked="0"/>
    </xf>
    <xf numFmtId="0" fontId="13" fillId="10" borderId="43" xfId="0" applyFont="1" applyFill="1" applyBorder="1" applyAlignment="1" applyProtection="1">
      <alignment horizontal="center" vertical="center" wrapText="1"/>
      <protection locked="0"/>
    </xf>
    <xf numFmtId="0" fontId="13" fillId="10" borderId="45" xfId="0" applyFont="1" applyFill="1" applyBorder="1" applyAlignment="1" applyProtection="1">
      <alignment horizontal="center" vertical="center" wrapText="1"/>
      <protection locked="0"/>
    </xf>
    <xf numFmtId="0" fontId="8" fillId="10" borderId="3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/>
    </xf>
    <xf numFmtId="0" fontId="11" fillId="10" borderId="31" xfId="0" applyFont="1" applyFill="1" applyBorder="1" applyAlignment="1">
      <alignment horizontal="center" vertical="center"/>
    </xf>
    <xf numFmtId="0" fontId="11" fillId="10" borderId="32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18" fillId="8" borderId="8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8" borderId="0" xfId="0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7" fillId="8" borderId="18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1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10" fillId="12" borderId="4" xfId="2" applyFont="1" applyFill="1" applyBorder="1" applyAlignment="1">
      <alignment horizontal="center" vertical="center" wrapText="1"/>
    </xf>
    <xf numFmtId="0" fontId="10" fillId="12" borderId="32" xfId="2" applyFont="1" applyFill="1" applyBorder="1" applyAlignment="1">
      <alignment horizontal="center" vertical="center" wrapText="1"/>
    </xf>
    <xf numFmtId="0" fontId="32" fillId="0" borderId="0" xfId="2" applyFont="1" applyAlignment="1">
      <alignment horizontal="center" vertical="center"/>
    </xf>
    <xf numFmtId="0" fontId="1" fillId="12" borderId="8" xfId="2" applyFont="1" applyFill="1" applyBorder="1" applyAlignment="1">
      <alignment horizontal="center" vertical="center"/>
    </xf>
    <xf numFmtId="0" fontId="1" fillId="12" borderId="21" xfId="2" applyFont="1" applyFill="1" applyBorder="1" applyAlignment="1">
      <alignment horizontal="center" vertical="center"/>
    </xf>
    <xf numFmtId="0" fontId="1" fillId="12" borderId="4" xfId="2" applyFont="1" applyFill="1" applyBorder="1" applyAlignment="1">
      <alignment horizontal="center" vertical="center"/>
    </xf>
    <xf numFmtId="0" fontId="1" fillId="12" borderId="31" xfId="2" applyFont="1" applyFill="1" applyBorder="1" applyAlignment="1">
      <alignment horizontal="center" vertical="center"/>
    </xf>
    <xf numFmtId="0" fontId="1" fillId="12" borderId="24" xfId="2" applyFont="1" applyFill="1" applyBorder="1" applyAlignment="1">
      <alignment horizontal="center" vertical="center" wrapText="1"/>
    </xf>
    <xf numFmtId="0" fontId="1" fillId="12" borderId="40" xfId="2" applyFont="1" applyFill="1" applyBorder="1" applyAlignment="1">
      <alignment horizontal="center" vertical="center" wrapText="1"/>
    </xf>
    <xf numFmtId="0" fontId="10" fillId="12" borderId="20" xfId="2" applyFont="1" applyFill="1" applyBorder="1" applyAlignment="1">
      <alignment horizontal="center" vertical="center" wrapText="1"/>
    </xf>
    <xf numFmtId="0" fontId="10" fillId="12" borderId="38" xfId="2" applyFont="1" applyFill="1" applyBorder="1" applyAlignment="1">
      <alignment horizontal="center" vertical="center" wrapText="1"/>
    </xf>
    <xf numFmtId="0" fontId="13" fillId="12" borderId="24" xfId="2" applyFont="1" applyFill="1" applyBorder="1" applyAlignment="1">
      <alignment horizontal="center" vertical="center" wrapText="1"/>
    </xf>
    <xf numFmtId="0" fontId="13" fillId="12" borderId="40" xfId="2" applyFont="1" applyFill="1" applyBorder="1" applyAlignment="1">
      <alignment horizontal="center" vertical="center" wrapText="1"/>
    </xf>
    <xf numFmtId="0" fontId="44" fillId="0" borderId="0" xfId="3" applyFont="1" applyFill="1" applyBorder="1" applyAlignment="1">
      <alignment horizontal="center" vertical="top" wrapText="1"/>
    </xf>
    <xf numFmtId="0" fontId="45" fillId="0" borderId="50" xfId="3" applyFont="1" applyFill="1" applyBorder="1" applyAlignment="1">
      <alignment horizontal="left" vertical="top" wrapText="1" indent="3"/>
    </xf>
    <xf numFmtId="0" fontId="44" fillId="0" borderId="50" xfId="3" applyFont="1" applyFill="1" applyBorder="1" applyAlignment="1">
      <alignment horizontal="left" vertical="top" wrapText="1" indent="3"/>
    </xf>
    <xf numFmtId="0" fontId="4" fillId="0" borderId="51" xfId="3" applyFont="1" applyFill="1" applyBorder="1" applyAlignment="1">
      <alignment horizontal="left" vertical="center" wrapText="1"/>
    </xf>
    <xf numFmtId="0" fontId="4" fillId="0" borderId="55" xfId="3" applyFont="1" applyFill="1" applyBorder="1" applyAlignment="1">
      <alignment horizontal="left" vertical="center" wrapText="1"/>
    </xf>
    <xf numFmtId="0" fontId="44" fillId="0" borderId="52" xfId="3" applyFont="1" applyFill="1" applyBorder="1" applyAlignment="1">
      <alignment horizontal="center" vertical="top" wrapText="1"/>
    </xf>
    <xf numFmtId="0" fontId="44" fillId="0" borderId="53" xfId="3" applyFont="1" applyFill="1" applyBorder="1" applyAlignment="1">
      <alignment horizontal="center" vertical="top" wrapText="1"/>
    </xf>
    <xf numFmtId="0" fontId="44" fillId="0" borderId="54" xfId="3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10" borderId="13" xfId="0" applyFont="1" applyFill="1" applyBorder="1" applyAlignment="1" applyProtection="1">
      <alignment horizontal="center" vertical="center" wrapText="1"/>
      <protection locked="0"/>
    </xf>
    <xf numFmtId="0" fontId="1" fillId="10" borderId="34" xfId="0" applyFont="1" applyFill="1" applyBorder="1" applyAlignment="1" applyProtection="1">
      <alignment horizontal="center" vertical="center" wrapText="1"/>
      <protection locked="0"/>
    </xf>
    <xf numFmtId="0" fontId="1" fillId="10" borderId="35" xfId="0" applyFont="1" applyFill="1" applyBorder="1" applyAlignment="1" applyProtection="1">
      <alignment horizontal="center" vertical="center" wrapText="1"/>
      <protection locked="0"/>
    </xf>
    <xf numFmtId="0" fontId="1" fillId="10" borderId="13" xfId="0" applyFont="1" applyFill="1" applyBorder="1" applyAlignment="1" applyProtection="1">
      <alignment horizontal="center" vertical="center"/>
      <protection locked="0"/>
    </xf>
    <xf numFmtId="0" fontId="1" fillId="10" borderId="14" xfId="0" applyFont="1" applyFill="1" applyBorder="1" applyAlignment="1" applyProtection="1">
      <alignment horizontal="center" vertical="center"/>
      <protection locked="0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105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EAF6AC"/>
      <color rgb="FFFF505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V64"/>
  <sheetViews>
    <sheetView tabSelected="1" topLeftCell="C37" zoomScale="80" zoomScaleNormal="80" workbookViewId="0">
      <selection activeCell="O43" sqref="O43"/>
    </sheetView>
  </sheetViews>
  <sheetFormatPr defaultRowHeight="15" x14ac:dyDescent="0.25"/>
  <cols>
    <col min="1" max="1" width="3.85546875" style="4" customWidth="1"/>
    <col min="2" max="2" width="45.7109375" style="4" customWidth="1"/>
    <col min="3" max="3" width="10.7109375" style="4" customWidth="1"/>
    <col min="4" max="4" width="5.7109375" style="4" customWidth="1"/>
    <col min="5" max="5" width="11.7109375" style="4" customWidth="1"/>
    <col min="6" max="6" width="30.7109375" style="4" customWidth="1"/>
    <col min="7" max="7" width="8.7109375" style="5" customWidth="1"/>
    <col min="8" max="9" width="7.7109375" style="2" customWidth="1"/>
    <col min="10" max="10" width="6.7109375" style="2" customWidth="1"/>
    <col min="11" max="11" width="8.7109375" style="4" customWidth="1"/>
    <col min="12" max="13" width="7.7109375" style="2" customWidth="1"/>
    <col min="14" max="14" width="6.7109375" style="2" customWidth="1"/>
    <col min="15" max="15" width="8.7109375" style="6" customWidth="1"/>
    <col min="16" max="17" width="7.7109375" style="2" customWidth="1"/>
    <col min="18" max="18" width="6.7109375" style="2" customWidth="1"/>
    <col min="19" max="19" width="10.28515625" customWidth="1"/>
    <col min="20" max="20" width="10.7109375" hidden="1" customWidth="1"/>
    <col min="21" max="21" width="10.28515625" customWidth="1"/>
    <col min="22" max="22" width="10.42578125" customWidth="1"/>
  </cols>
  <sheetData>
    <row r="1" spans="1:22" ht="21" customHeight="1" x14ac:dyDescent="0.35">
      <c r="A1" s="243" t="s">
        <v>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1:22" ht="21" customHeight="1" x14ac:dyDescent="0.35">
      <c r="A2" s="243" t="s">
        <v>163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21" customHeight="1" x14ac:dyDescent="0.35">
      <c r="A3" s="243" t="s">
        <v>44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1:22" ht="21" customHeight="1" x14ac:dyDescent="0.35">
      <c r="A4" s="243" t="s">
        <v>45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</row>
    <row r="5" spans="1:22" ht="24" customHeight="1" x14ac:dyDescent="0.3">
      <c r="A5"/>
      <c r="B5" s="94" t="s">
        <v>162</v>
      </c>
      <c r="C5" s="88"/>
      <c r="D5" s="88"/>
      <c r="E5" s="88"/>
      <c r="F5" s="88"/>
      <c r="G5" s="88"/>
      <c r="I5" s="91"/>
      <c r="J5" s="91"/>
      <c r="K5" s="91"/>
      <c r="L5" s="90"/>
      <c r="M5" s="90"/>
      <c r="N5" s="95" t="s">
        <v>40</v>
      </c>
      <c r="R5" s="90"/>
      <c r="S5" s="92"/>
      <c r="T5" s="92"/>
      <c r="U5" s="92"/>
    </row>
    <row r="6" spans="1:22" ht="15.75" thickBot="1" x14ac:dyDescent="0.3">
      <c r="K6" s="7"/>
      <c r="S6" s="1"/>
    </row>
    <row r="7" spans="1:22" ht="29.25" customHeight="1" thickBot="1" x14ac:dyDescent="0.3">
      <c r="A7" s="246" t="s">
        <v>4</v>
      </c>
      <c r="B7" s="248" t="s">
        <v>0</v>
      </c>
      <c r="C7" s="241" t="s">
        <v>37</v>
      </c>
      <c r="D7" s="244" t="s">
        <v>47</v>
      </c>
      <c r="E7" s="241" t="s">
        <v>93</v>
      </c>
      <c r="F7" s="241" t="s">
        <v>30</v>
      </c>
      <c r="G7" s="250" t="s">
        <v>27</v>
      </c>
      <c r="H7" s="251"/>
      <c r="I7" s="251"/>
      <c r="J7" s="252"/>
      <c r="K7" s="238" t="s">
        <v>469</v>
      </c>
      <c r="L7" s="239"/>
      <c r="M7" s="239"/>
      <c r="N7" s="240"/>
      <c r="O7" s="255" t="s">
        <v>159</v>
      </c>
      <c r="P7" s="256"/>
      <c r="Q7" s="256"/>
      <c r="R7" s="257"/>
      <c r="S7" s="253" t="s">
        <v>10</v>
      </c>
      <c r="T7" s="253" t="s">
        <v>32</v>
      </c>
      <c r="U7" s="253" t="s">
        <v>7</v>
      </c>
      <c r="V7" s="253" t="s">
        <v>33</v>
      </c>
    </row>
    <row r="8" spans="1:22" ht="45" customHeight="1" thickBot="1" x14ac:dyDescent="0.3">
      <c r="A8" s="247"/>
      <c r="B8" s="249"/>
      <c r="C8" s="242"/>
      <c r="D8" s="245"/>
      <c r="E8" s="242"/>
      <c r="F8" s="242"/>
      <c r="G8" s="154" t="s">
        <v>2</v>
      </c>
      <c r="H8" s="155" t="s">
        <v>31</v>
      </c>
      <c r="I8" s="156" t="s">
        <v>26</v>
      </c>
      <c r="J8" s="157" t="s">
        <v>24</v>
      </c>
      <c r="K8" s="158" t="s">
        <v>2</v>
      </c>
      <c r="L8" s="155" t="s">
        <v>31</v>
      </c>
      <c r="M8" s="156" t="s">
        <v>26</v>
      </c>
      <c r="N8" s="157" t="s">
        <v>24</v>
      </c>
      <c r="O8" s="158" t="s">
        <v>2</v>
      </c>
      <c r="P8" s="155" t="s">
        <v>31</v>
      </c>
      <c r="Q8" s="156" t="s">
        <v>26</v>
      </c>
      <c r="R8" s="157" t="s">
        <v>24</v>
      </c>
      <c r="S8" s="254"/>
      <c r="T8" s="254"/>
      <c r="U8" s="254"/>
      <c r="V8" s="254"/>
    </row>
    <row r="9" spans="1:22" ht="17.100000000000001" customHeight="1" x14ac:dyDescent="0.25">
      <c r="A9" s="147">
        <v>1</v>
      </c>
      <c r="B9" s="144" t="s">
        <v>550</v>
      </c>
      <c r="C9" s="48"/>
      <c r="D9" s="93" t="s">
        <v>48</v>
      </c>
      <c r="E9" s="153"/>
      <c r="F9" s="206" t="s">
        <v>165</v>
      </c>
      <c r="G9" s="71">
        <v>9.3000000000000007</v>
      </c>
      <c r="H9" s="69">
        <f t="shared" ref="H9:H14" si="0">IF(ISNUMBER(G9),RANK(G9,$G$9:$G$64,1),"")</f>
        <v>13</v>
      </c>
      <c r="I9" s="72">
        <f>IF(H9="","",RANK(H9,$H$9:$H$14,1))</f>
        <v>4</v>
      </c>
      <c r="J9" s="73">
        <f>IF(I9&lt;6,I9,"")</f>
        <v>4</v>
      </c>
      <c r="K9" s="74">
        <v>197</v>
      </c>
      <c r="L9" s="69">
        <f t="shared" ref="L9:L14" si="1">IF(ISNUMBER(K9),RANK(K9,$K$9:$K$64,0),"")</f>
        <v>14</v>
      </c>
      <c r="M9" s="72">
        <f t="shared" ref="M9:M14" si="2">IF(L9="","",RANK(L9,$L$9:$L$14,1))</f>
        <v>3</v>
      </c>
      <c r="N9" s="73">
        <f t="shared" ref="N9:N14" si="3">IF(M9&lt;6,L9,"")</f>
        <v>14</v>
      </c>
      <c r="O9" s="75">
        <v>9.86111111111111E-4</v>
      </c>
      <c r="P9" s="69">
        <f t="shared" ref="P9:P14" si="4">IF(ISNUMBER(O9),RANK(O9,$O$9:$O$64,1),"")</f>
        <v>16</v>
      </c>
      <c r="Q9" s="72">
        <f t="shared" ref="Q9:Q14" si="5">IF(P9="","",RANK(P9,$P$9:$P$14,1))</f>
        <v>2</v>
      </c>
      <c r="R9" s="73">
        <f>IF(Q9&lt;6,P9,"")</f>
        <v>16</v>
      </c>
      <c r="S9" s="76">
        <f>H9+L9+P9</f>
        <v>43</v>
      </c>
      <c r="T9" s="76">
        <f t="shared" ref="T9:T14" si="6">IF(ISNUMBER(S9),RANK(S9,$S$9:$S$64,1),"")</f>
        <v>12</v>
      </c>
      <c r="U9" s="258">
        <f>SUM(J9:J14,N9:N14,,R9:R14)</f>
        <v>192</v>
      </c>
      <c r="V9" s="260">
        <f>IF(ISNUMBER(U9),RANK(U9,$U$9:$U$64,1),"")</f>
        <v>2</v>
      </c>
    </row>
    <row r="10" spans="1:22" ht="17.100000000000001" customHeight="1" x14ac:dyDescent="0.25">
      <c r="A10" s="147">
        <v>2</v>
      </c>
      <c r="B10" s="144" t="s">
        <v>551</v>
      </c>
      <c r="C10" s="54"/>
      <c r="D10" s="93" t="s">
        <v>48</v>
      </c>
      <c r="E10" s="119"/>
      <c r="F10" s="206" t="s">
        <v>165</v>
      </c>
      <c r="G10" s="49">
        <v>9.1999999999999993</v>
      </c>
      <c r="H10" s="59">
        <f t="shared" si="0"/>
        <v>9</v>
      </c>
      <c r="I10" s="50">
        <f t="shared" ref="I10:I13" si="7">IF(H10="","",RANK(H10,$H$9:$H$14,1))</f>
        <v>3</v>
      </c>
      <c r="J10" s="51">
        <f t="shared" ref="J10:J14" si="8">IF(I10&lt;6,H10,"")</f>
        <v>9</v>
      </c>
      <c r="K10" s="52">
        <v>214</v>
      </c>
      <c r="L10" s="59">
        <f t="shared" si="1"/>
        <v>2</v>
      </c>
      <c r="M10" s="50">
        <f t="shared" si="2"/>
        <v>1</v>
      </c>
      <c r="N10" s="51">
        <f t="shared" si="3"/>
        <v>2</v>
      </c>
      <c r="O10" s="53">
        <v>9.699074074074075E-4</v>
      </c>
      <c r="P10" s="59">
        <f t="shared" si="4"/>
        <v>14</v>
      </c>
      <c r="Q10" s="50">
        <f t="shared" si="5"/>
        <v>1</v>
      </c>
      <c r="R10" s="51">
        <f t="shared" ref="R10:R14" si="9">IF(Q10&lt;6,P10,"")</f>
        <v>14</v>
      </c>
      <c r="S10" s="76">
        <f t="shared" ref="S10:S63" si="10">H10+L10+P10</f>
        <v>25</v>
      </c>
      <c r="T10" s="60">
        <f t="shared" si="6"/>
        <v>6</v>
      </c>
      <c r="U10" s="258"/>
      <c r="V10" s="260"/>
    </row>
    <row r="11" spans="1:22" ht="17.100000000000001" customHeight="1" x14ac:dyDescent="0.25">
      <c r="A11" s="147">
        <v>3</v>
      </c>
      <c r="B11" s="144" t="s">
        <v>552</v>
      </c>
      <c r="C11" s="54"/>
      <c r="D11" s="93" t="s">
        <v>48</v>
      </c>
      <c r="E11" s="119"/>
      <c r="F11" s="206" t="s">
        <v>165</v>
      </c>
      <c r="G11" s="49">
        <v>9.5</v>
      </c>
      <c r="H11" s="59">
        <f t="shared" si="0"/>
        <v>19</v>
      </c>
      <c r="I11" s="50">
        <f t="shared" si="7"/>
        <v>5</v>
      </c>
      <c r="J11" s="51">
        <f t="shared" si="8"/>
        <v>19</v>
      </c>
      <c r="K11" s="52">
        <v>196</v>
      </c>
      <c r="L11" s="59">
        <f t="shared" si="1"/>
        <v>16</v>
      </c>
      <c r="M11" s="50">
        <f t="shared" si="2"/>
        <v>4</v>
      </c>
      <c r="N11" s="51">
        <f t="shared" si="3"/>
        <v>16</v>
      </c>
      <c r="O11" s="53">
        <v>1.0671296296296295E-3</v>
      </c>
      <c r="P11" s="59">
        <f t="shared" si="4"/>
        <v>31</v>
      </c>
      <c r="Q11" s="50">
        <f t="shared" si="5"/>
        <v>6</v>
      </c>
      <c r="R11" s="51" t="str">
        <f>IF(Q11&lt;6,P11,"")</f>
        <v/>
      </c>
      <c r="S11" s="76">
        <f t="shared" si="10"/>
        <v>66</v>
      </c>
      <c r="T11" s="60">
        <f t="shared" si="6"/>
        <v>25</v>
      </c>
      <c r="U11" s="258"/>
      <c r="V11" s="260"/>
    </row>
    <row r="12" spans="1:22" ht="17.100000000000001" customHeight="1" x14ac:dyDescent="0.25">
      <c r="A12" s="147">
        <v>4</v>
      </c>
      <c r="B12" s="144" t="s">
        <v>553</v>
      </c>
      <c r="C12" s="54"/>
      <c r="D12" s="93" t="s">
        <v>48</v>
      </c>
      <c r="E12" s="119"/>
      <c r="F12" s="206" t="s">
        <v>165</v>
      </c>
      <c r="G12" s="49">
        <v>9.9</v>
      </c>
      <c r="H12" s="59">
        <f t="shared" si="0"/>
        <v>26</v>
      </c>
      <c r="I12" s="50">
        <f t="shared" si="7"/>
        <v>6</v>
      </c>
      <c r="J12" s="51" t="str">
        <f t="shared" si="8"/>
        <v/>
      </c>
      <c r="K12" s="52">
        <v>185</v>
      </c>
      <c r="L12" s="59">
        <f t="shared" si="1"/>
        <v>29</v>
      </c>
      <c r="M12" s="50">
        <f t="shared" si="2"/>
        <v>6</v>
      </c>
      <c r="N12" s="51" t="str">
        <f t="shared" si="3"/>
        <v/>
      </c>
      <c r="O12" s="53">
        <v>1.0046296296296298E-3</v>
      </c>
      <c r="P12" s="59">
        <f t="shared" si="4"/>
        <v>21</v>
      </c>
      <c r="Q12" s="50">
        <f t="shared" si="5"/>
        <v>4</v>
      </c>
      <c r="R12" s="51">
        <f t="shared" si="9"/>
        <v>21</v>
      </c>
      <c r="S12" s="76">
        <f t="shared" si="10"/>
        <v>76</v>
      </c>
      <c r="T12" s="60">
        <f t="shared" si="6"/>
        <v>28</v>
      </c>
      <c r="U12" s="258"/>
      <c r="V12" s="260"/>
    </row>
    <row r="13" spans="1:22" ht="17.100000000000001" customHeight="1" x14ac:dyDescent="0.25">
      <c r="A13" s="147">
        <v>5</v>
      </c>
      <c r="B13" s="144" t="s">
        <v>554</v>
      </c>
      <c r="C13" s="54"/>
      <c r="D13" s="93" t="s">
        <v>48</v>
      </c>
      <c r="E13" s="119"/>
      <c r="F13" s="206" t="s">
        <v>165</v>
      </c>
      <c r="G13" s="49">
        <v>8.9</v>
      </c>
      <c r="H13" s="59">
        <f t="shared" si="0"/>
        <v>3</v>
      </c>
      <c r="I13" s="50">
        <f t="shared" si="7"/>
        <v>1</v>
      </c>
      <c r="J13" s="51">
        <f t="shared" si="8"/>
        <v>3</v>
      </c>
      <c r="K13" s="52">
        <v>205</v>
      </c>
      <c r="L13" s="59">
        <f t="shared" si="1"/>
        <v>5</v>
      </c>
      <c r="M13" s="50">
        <f t="shared" si="2"/>
        <v>2</v>
      </c>
      <c r="N13" s="51">
        <f t="shared" si="3"/>
        <v>5</v>
      </c>
      <c r="O13" s="53">
        <v>1.0011574074074074E-3</v>
      </c>
      <c r="P13" s="59">
        <f t="shared" si="4"/>
        <v>19</v>
      </c>
      <c r="Q13" s="50">
        <f t="shared" si="5"/>
        <v>3</v>
      </c>
      <c r="R13" s="51">
        <f t="shared" si="9"/>
        <v>19</v>
      </c>
      <c r="S13" s="76">
        <f t="shared" si="10"/>
        <v>27</v>
      </c>
      <c r="T13" s="60">
        <f t="shared" si="6"/>
        <v>8</v>
      </c>
      <c r="U13" s="258"/>
      <c r="V13" s="260"/>
    </row>
    <row r="14" spans="1:22" ht="17.100000000000001" customHeight="1" thickBot="1" x14ac:dyDescent="0.3">
      <c r="A14" s="147">
        <v>6</v>
      </c>
      <c r="B14" s="144" t="s">
        <v>555</v>
      </c>
      <c r="C14" s="54"/>
      <c r="D14" s="93" t="s">
        <v>48</v>
      </c>
      <c r="E14" s="119"/>
      <c r="F14" s="206" t="s">
        <v>165</v>
      </c>
      <c r="G14" s="49">
        <v>9.1</v>
      </c>
      <c r="H14" s="59">
        <f t="shared" si="0"/>
        <v>7</v>
      </c>
      <c r="I14" s="50">
        <f>IF(H14="","",RANK(H14,$H$9:$H$14,1))</f>
        <v>2</v>
      </c>
      <c r="J14" s="63">
        <f t="shared" si="8"/>
        <v>7</v>
      </c>
      <c r="K14" s="52">
        <v>192</v>
      </c>
      <c r="L14" s="59">
        <f t="shared" si="1"/>
        <v>19</v>
      </c>
      <c r="M14" s="65">
        <f t="shared" si="2"/>
        <v>5</v>
      </c>
      <c r="N14" s="63">
        <f t="shared" si="3"/>
        <v>19</v>
      </c>
      <c r="O14" s="53">
        <v>1.0104166666666666E-3</v>
      </c>
      <c r="P14" s="59">
        <f t="shared" si="4"/>
        <v>24</v>
      </c>
      <c r="Q14" s="65">
        <f t="shared" si="5"/>
        <v>5</v>
      </c>
      <c r="R14" s="63">
        <f t="shared" si="9"/>
        <v>24</v>
      </c>
      <c r="S14" s="76">
        <f t="shared" si="10"/>
        <v>50</v>
      </c>
      <c r="T14" s="60">
        <f t="shared" si="6"/>
        <v>17</v>
      </c>
      <c r="U14" s="259"/>
      <c r="V14" s="261"/>
    </row>
    <row r="15" spans="1:22" ht="26.25" customHeight="1" thickBot="1" x14ac:dyDescent="0.3">
      <c r="A15" s="148"/>
      <c r="B15" s="145" t="s">
        <v>29</v>
      </c>
      <c r="C15" s="56"/>
      <c r="D15" s="96"/>
      <c r="E15" s="118"/>
      <c r="F15" s="205"/>
      <c r="G15" s="57"/>
      <c r="H15" s="70"/>
      <c r="I15" s="66" t="s">
        <v>25</v>
      </c>
      <c r="J15" s="64">
        <f>SUM(J9:J14)</f>
        <v>42</v>
      </c>
      <c r="K15" s="77"/>
      <c r="L15" s="70"/>
      <c r="M15" s="66" t="s">
        <v>25</v>
      </c>
      <c r="N15" s="64">
        <f>SUM(N9:N14)</f>
        <v>56</v>
      </c>
      <c r="O15" s="78"/>
      <c r="P15" s="70"/>
      <c r="Q15" s="66" t="s">
        <v>25</v>
      </c>
      <c r="R15" s="64">
        <f>SUM(R9:R14)</f>
        <v>94</v>
      </c>
      <c r="S15" s="76"/>
      <c r="T15" s="58"/>
      <c r="U15" s="67"/>
      <c r="V15" s="68"/>
    </row>
    <row r="16" spans="1:22" ht="17.100000000000001" customHeight="1" x14ac:dyDescent="0.25">
      <c r="A16" s="147">
        <v>1</v>
      </c>
      <c r="B16" s="144" t="s">
        <v>529</v>
      </c>
      <c r="C16" s="48"/>
      <c r="D16" s="93" t="s">
        <v>48</v>
      </c>
      <c r="E16" s="152"/>
      <c r="F16" s="206" t="s">
        <v>166</v>
      </c>
      <c r="G16" s="71">
        <v>9</v>
      </c>
      <c r="H16" s="69">
        <f t="shared" ref="H16:H21" si="11">IF(ISNUMBER(G16),RANK(G16,$G$9:$G$64,1),"")</f>
        <v>5</v>
      </c>
      <c r="I16" s="72">
        <f>IF(H16="","",RANK(H16,$H$16:$H$21,1))</f>
        <v>1</v>
      </c>
      <c r="J16" s="73">
        <f>IF(I16&lt;6,H16,"")</f>
        <v>5</v>
      </c>
      <c r="K16" s="74">
        <v>202</v>
      </c>
      <c r="L16" s="69">
        <f t="shared" ref="L16:L21" si="12">IF(ISNUMBER(K16),RANK(K16,$K$9:$K$64,0),"")</f>
        <v>8</v>
      </c>
      <c r="M16" s="72">
        <f>IF(L16="","",RANK(L16,L16:L21,1))</f>
        <v>1</v>
      </c>
      <c r="N16" s="73">
        <f>IF(M16&lt;6,L16,"")</f>
        <v>8</v>
      </c>
      <c r="O16" s="75">
        <v>9.0277777777777784E-4</v>
      </c>
      <c r="P16" s="69">
        <f t="shared" ref="P16:P21" si="13">IF(ISNUMBER(O16),RANK(O16,$O$9:$O$64,1),"")</f>
        <v>4</v>
      </c>
      <c r="Q16" s="72">
        <f>IF(P16="","",RANK(P16,$P$16:$P$21,1))</f>
        <v>1</v>
      </c>
      <c r="R16" s="73">
        <f>IF(Q16&lt;6,P16,"")</f>
        <v>4</v>
      </c>
      <c r="S16" s="76">
        <f t="shared" si="10"/>
        <v>17</v>
      </c>
      <c r="T16" s="76">
        <f t="shared" ref="T16:T21" si="14">IF(ISNUMBER(S16),RANK(S16,$S$9:$S$64,1),"")</f>
        <v>3</v>
      </c>
      <c r="U16" s="258">
        <f>SUM(J16:J21,N16:N21,R16:R21)</f>
        <v>239</v>
      </c>
      <c r="V16" s="260">
        <f>IF(ISNUMBER(U16),RANK(U16,$U$9:$U$64,1),"")</f>
        <v>3</v>
      </c>
    </row>
    <row r="17" spans="1:22" ht="17.100000000000001" customHeight="1" x14ac:dyDescent="0.25">
      <c r="A17" s="147">
        <v>2</v>
      </c>
      <c r="B17" s="144" t="s">
        <v>530</v>
      </c>
      <c r="C17" s="54"/>
      <c r="D17" s="93" t="s">
        <v>48</v>
      </c>
      <c r="E17" s="115"/>
      <c r="F17" s="206" t="s">
        <v>166</v>
      </c>
      <c r="G17" s="49">
        <v>9.4</v>
      </c>
      <c r="H17" s="59">
        <f t="shared" si="11"/>
        <v>16</v>
      </c>
      <c r="I17" s="50">
        <f t="shared" ref="I17:I21" si="15">IF(H17="","",RANK(H17,$H$16:$H$21,1))</f>
        <v>4</v>
      </c>
      <c r="J17" s="51">
        <f>IF(I17&lt;6,H17,"")</f>
        <v>16</v>
      </c>
      <c r="K17" s="52">
        <v>188</v>
      </c>
      <c r="L17" s="59">
        <f t="shared" si="12"/>
        <v>27</v>
      </c>
      <c r="M17" s="50">
        <f>IF(L17="","",RANK(L17,L16:L21,1))</f>
        <v>5</v>
      </c>
      <c r="N17" s="51">
        <f>IF(M17&lt;6,L17,"")</f>
        <v>27</v>
      </c>
      <c r="O17" s="53">
        <v>1.0243055555555556E-3</v>
      </c>
      <c r="P17" s="59">
        <f t="shared" si="13"/>
        <v>26</v>
      </c>
      <c r="Q17" s="50">
        <f t="shared" ref="Q17:Q21" si="16">IF(P17="","",RANK(P17,$P$16:$P$21,1))</f>
        <v>5</v>
      </c>
      <c r="R17" s="51">
        <f t="shared" ref="R17" si="17">IF(Q17&lt;6,P17,"")</f>
        <v>26</v>
      </c>
      <c r="S17" s="76">
        <f t="shared" si="10"/>
        <v>69</v>
      </c>
      <c r="T17" s="60">
        <f t="shared" si="14"/>
        <v>26</v>
      </c>
      <c r="U17" s="258"/>
      <c r="V17" s="260"/>
    </row>
    <row r="18" spans="1:22" ht="17.100000000000001" customHeight="1" x14ac:dyDescent="0.25">
      <c r="A18" s="147">
        <v>3</v>
      </c>
      <c r="B18" s="144" t="s">
        <v>531</v>
      </c>
      <c r="C18" s="54"/>
      <c r="D18" s="93" t="s">
        <v>48</v>
      </c>
      <c r="E18" s="115"/>
      <c r="F18" s="206" t="s">
        <v>166</v>
      </c>
      <c r="G18" s="49">
        <v>9.3000000000000007</v>
      </c>
      <c r="H18" s="59">
        <f t="shared" si="11"/>
        <v>13</v>
      </c>
      <c r="I18" s="50">
        <f t="shared" si="15"/>
        <v>3</v>
      </c>
      <c r="J18" s="51">
        <f>IF(I18&lt;6,H18,"")</f>
        <v>13</v>
      </c>
      <c r="K18" s="52">
        <v>190</v>
      </c>
      <c r="L18" s="59">
        <f t="shared" si="12"/>
        <v>21</v>
      </c>
      <c r="M18" s="50">
        <f>IF(L18="","",RANK(L18,L16:L21,1))</f>
        <v>3</v>
      </c>
      <c r="N18" s="51">
        <f>IF(M18&lt;6,L18,"")</f>
        <v>21</v>
      </c>
      <c r="O18" s="53">
        <v>1.0023148148148148E-3</v>
      </c>
      <c r="P18" s="59">
        <f t="shared" si="13"/>
        <v>20</v>
      </c>
      <c r="Q18" s="50">
        <f t="shared" si="16"/>
        <v>4</v>
      </c>
      <c r="R18" s="51">
        <f>IF(Q18&lt;6,P18,"")</f>
        <v>20</v>
      </c>
      <c r="S18" s="76">
        <f t="shared" si="10"/>
        <v>54</v>
      </c>
      <c r="T18" s="60">
        <f t="shared" si="14"/>
        <v>18</v>
      </c>
      <c r="U18" s="258"/>
      <c r="V18" s="260"/>
    </row>
    <row r="19" spans="1:22" ht="17.100000000000001" customHeight="1" x14ac:dyDescent="0.25">
      <c r="A19" s="147">
        <v>4</v>
      </c>
      <c r="B19" s="144" t="s">
        <v>557</v>
      </c>
      <c r="C19" s="54"/>
      <c r="D19" s="93" t="s">
        <v>48</v>
      </c>
      <c r="E19" s="115"/>
      <c r="F19" s="206" t="s">
        <v>166</v>
      </c>
      <c r="G19" s="49">
        <v>10.199999999999999</v>
      </c>
      <c r="H19" s="59">
        <f t="shared" si="11"/>
        <v>36</v>
      </c>
      <c r="I19" s="50">
        <f t="shared" si="15"/>
        <v>6</v>
      </c>
      <c r="J19" s="51" t="str">
        <f t="shared" ref="J19:J20" si="18">IF(I19&lt;6,H19,"")</f>
        <v/>
      </c>
      <c r="K19" s="52">
        <v>155</v>
      </c>
      <c r="L19" s="59">
        <f t="shared" si="12"/>
        <v>42</v>
      </c>
      <c r="M19" s="50">
        <f>IF(L19="","",RANK(L19,L16:L21,1))</f>
        <v>6</v>
      </c>
      <c r="N19" s="51" t="str">
        <f t="shared" ref="N19:N21" si="19">IF(M19&lt;6,L19,"")</f>
        <v/>
      </c>
      <c r="O19" s="53">
        <v>1.0717592592592593E-3</v>
      </c>
      <c r="P19" s="59">
        <f t="shared" si="13"/>
        <v>32</v>
      </c>
      <c r="Q19" s="50">
        <f t="shared" si="16"/>
        <v>6</v>
      </c>
      <c r="R19" s="51" t="str">
        <f t="shared" ref="R19:R21" si="20">IF(Q19&lt;6,P19,"")</f>
        <v/>
      </c>
      <c r="S19" s="76">
        <f t="shared" si="10"/>
        <v>110</v>
      </c>
      <c r="T19" s="60">
        <f t="shared" si="14"/>
        <v>39</v>
      </c>
      <c r="U19" s="258"/>
      <c r="V19" s="260"/>
    </row>
    <row r="20" spans="1:22" ht="17.100000000000001" customHeight="1" x14ac:dyDescent="0.25">
      <c r="A20" s="147">
        <v>5</v>
      </c>
      <c r="B20" s="144" t="s">
        <v>532</v>
      </c>
      <c r="C20" s="54"/>
      <c r="D20" s="93" t="s">
        <v>48</v>
      </c>
      <c r="E20" s="115"/>
      <c r="F20" s="206" t="s">
        <v>166</v>
      </c>
      <c r="G20" s="49">
        <v>9.6</v>
      </c>
      <c r="H20" s="59">
        <f t="shared" si="11"/>
        <v>22</v>
      </c>
      <c r="I20" s="50">
        <f t="shared" si="15"/>
        <v>5</v>
      </c>
      <c r="J20" s="51">
        <f t="shared" si="18"/>
        <v>22</v>
      </c>
      <c r="K20" s="52">
        <v>197</v>
      </c>
      <c r="L20" s="59">
        <f t="shared" si="12"/>
        <v>14</v>
      </c>
      <c r="M20" s="50">
        <f>IF(L20="","",RANK(L20,L16:L21,1))</f>
        <v>2</v>
      </c>
      <c r="N20" s="51">
        <f t="shared" si="19"/>
        <v>14</v>
      </c>
      <c r="O20" s="53">
        <v>9.9884259259259262E-4</v>
      </c>
      <c r="P20" s="59">
        <f t="shared" si="13"/>
        <v>18</v>
      </c>
      <c r="Q20" s="50">
        <f t="shared" si="16"/>
        <v>3</v>
      </c>
      <c r="R20" s="51">
        <f t="shared" si="20"/>
        <v>18</v>
      </c>
      <c r="S20" s="76">
        <f t="shared" si="10"/>
        <v>54</v>
      </c>
      <c r="T20" s="60">
        <f t="shared" si="14"/>
        <v>18</v>
      </c>
      <c r="U20" s="258"/>
      <c r="V20" s="260"/>
    </row>
    <row r="21" spans="1:22" ht="17.100000000000001" customHeight="1" thickBot="1" x14ac:dyDescent="0.3">
      <c r="A21" s="147">
        <v>6</v>
      </c>
      <c r="B21" s="227" t="s">
        <v>533</v>
      </c>
      <c r="C21" s="134"/>
      <c r="D21" s="93" t="s">
        <v>48</v>
      </c>
      <c r="E21" s="115"/>
      <c r="F21" s="206" t="s">
        <v>166</v>
      </c>
      <c r="G21" s="49">
        <v>9.1999999999999993</v>
      </c>
      <c r="H21" s="59">
        <f t="shared" si="11"/>
        <v>9</v>
      </c>
      <c r="I21" s="50">
        <f t="shared" si="15"/>
        <v>2</v>
      </c>
      <c r="J21" s="51">
        <f>IF(I21&lt;6,H21,"")</f>
        <v>9</v>
      </c>
      <c r="K21" s="52">
        <v>190</v>
      </c>
      <c r="L21" s="59">
        <f t="shared" si="12"/>
        <v>21</v>
      </c>
      <c r="M21" s="50">
        <f>IF(L21="","",RANK(L21,L16:L21,1))</f>
        <v>3</v>
      </c>
      <c r="N21" s="63">
        <f t="shared" si="19"/>
        <v>21</v>
      </c>
      <c r="O21" s="53">
        <v>9.8379629629629642E-4</v>
      </c>
      <c r="P21" s="59">
        <f t="shared" si="13"/>
        <v>15</v>
      </c>
      <c r="Q21" s="50">
        <f t="shared" si="16"/>
        <v>2</v>
      </c>
      <c r="R21" s="63">
        <f t="shared" si="20"/>
        <v>15</v>
      </c>
      <c r="S21" s="76">
        <f t="shared" si="10"/>
        <v>45</v>
      </c>
      <c r="T21" s="60">
        <f t="shared" si="14"/>
        <v>14</v>
      </c>
      <c r="U21" s="259"/>
      <c r="V21" s="261"/>
    </row>
    <row r="22" spans="1:22" ht="26.25" customHeight="1" thickBot="1" x14ac:dyDescent="0.3">
      <c r="A22" s="148"/>
      <c r="B22" s="145" t="s">
        <v>29</v>
      </c>
      <c r="C22" s="56"/>
      <c r="D22" s="96"/>
      <c r="E22" s="118"/>
      <c r="F22" s="205"/>
      <c r="G22" s="57"/>
      <c r="H22" s="70"/>
      <c r="I22" s="66" t="s">
        <v>25</v>
      </c>
      <c r="J22" s="64">
        <f>SUM(J16:J21)</f>
        <v>65</v>
      </c>
      <c r="K22" s="77"/>
      <c r="L22" s="70"/>
      <c r="M22" s="66" t="s">
        <v>25</v>
      </c>
      <c r="N22" s="64">
        <f>SUM(N16:N21)</f>
        <v>91</v>
      </c>
      <c r="O22" s="78"/>
      <c r="P22" s="70"/>
      <c r="Q22" s="66" t="s">
        <v>25</v>
      </c>
      <c r="R22" s="64">
        <f>SUM(R16:R21)</f>
        <v>83</v>
      </c>
      <c r="S22" s="76"/>
      <c r="T22" s="58"/>
      <c r="U22" s="67"/>
      <c r="V22" s="68"/>
    </row>
    <row r="23" spans="1:22" ht="17.100000000000001" customHeight="1" x14ac:dyDescent="0.25">
      <c r="A23" s="147">
        <v>1</v>
      </c>
      <c r="B23" s="144"/>
      <c r="C23" s="48"/>
      <c r="D23" s="93" t="s">
        <v>48</v>
      </c>
      <c r="E23" s="152"/>
      <c r="F23" s="206" t="s">
        <v>167</v>
      </c>
      <c r="G23" s="228">
        <v>100</v>
      </c>
      <c r="H23" s="69">
        <f t="shared" ref="H23:H28" si="21">IF(ISNUMBER(G23),RANK(G23,$G$9:$G$64,1),"")</f>
        <v>43</v>
      </c>
      <c r="I23" s="72">
        <f>IF(H23="","",RANK(H23,$H$23:$H$28,1))</f>
        <v>1</v>
      </c>
      <c r="J23" s="73">
        <f t="shared" ref="J23:J27" si="22">IF(I23&lt;6,H23,"")</f>
        <v>43</v>
      </c>
      <c r="K23" s="230">
        <v>0</v>
      </c>
      <c r="L23" s="69">
        <f t="shared" ref="L23:L28" si="23">IF(ISNUMBER(K23),RANK(K23,$K$9:$K$64,0),"")</f>
        <v>43</v>
      </c>
      <c r="M23" s="72">
        <f>IF(L23="","",RANK(L23,L23:L28,1))</f>
        <v>1</v>
      </c>
      <c r="N23" s="73">
        <f>IF(M23&lt;6,L23,"")</f>
        <v>43</v>
      </c>
      <c r="O23" s="232">
        <v>100</v>
      </c>
      <c r="P23" s="69">
        <f t="shared" ref="P23:P28" si="24">IF(ISNUMBER(O23),RANK(O23,$O$9:$O$64,1),"")</f>
        <v>42</v>
      </c>
      <c r="Q23" s="72">
        <f>IF(P23="","",RANK(P23,$P$23:$P$28,1))</f>
        <v>1</v>
      </c>
      <c r="R23" s="73">
        <f>IF(Q23&lt;6,P23,"")</f>
        <v>42</v>
      </c>
      <c r="S23" s="76">
        <f t="shared" si="10"/>
        <v>128</v>
      </c>
      <c r="T23" s="76">
        <f t="shared" ref="T23:T28" si="25">IF(ISNUMBER(S23),RANK(S23,$S$9:$S$64,1),"")</f>
        <v>43</v>
      </c>
      <c r="U23" s="258">
        <f>SUM(J23:J28,N23:N28,R23:R28)</f>
        <v>640</v>
      </c>
      <c r="V23" s="260">
        <f>IF(ISNUMBER(U23),RANK(U23,$U$9:$U$64,1),"")</f>
        <v>8</v>
      </c>
    </row>
    <row r="24" spans="1:22" ht="17.100000000000001" customHeight="1" x14ac:dyDescent="0.25">
      <c r="A24" s="147">
        <v>2</v>
      </c>
      <c r="B24" s="144"/>
      <c r="C24" s="54"/>
      <c r="D24" s="93" t="s">
        <v>48</v>
      </c>
      <c r="E24" s="115"/>
      <c r="F24" s="206" t="s">
        <v>167</v>
      </c>
      <c r="G24" s="229">
        <v>100</v>
      </c>
      <c r="H24" s="59">
        <f t="shared" si="21"/>
        <v>43</v>
      </c>
      <c r="I24" s="50">
        <f t="shared" ref="I24:I28" si="26">IF(H24="","",RANK(H24,$H$23:$H$28,1))</f>
        <v>1</v>
      </c>
      <c r="J24" s="51">
        <f t="shared" si="22"/>
        <v>43</v>
      </c>
      <c r="K24" s="231">
        <v>0</v>
      </c>
      <c r="L24" s="59">
        <f t="shared" si="23"/>
        <v>43</v>
      </c>
      <c r="M24" s="50">
        <f>IF(L24="","",RANK(L24,L23:L28,1))</f>
        <v>1</v>
      </c>
      <c r="N24" s="51">
        <f>IF(M24&lt;6,L24,"")</f>
        <v>43</v>
      </c>
      <c r="O24" s="233">
        <v>100</v>
      </c>
      <c r="P24" s="59">
        <f t="shared" si="24"/>
        <v>42</v>
      </c>
      <c r="Q24" s="50">
        <f t="shared" ref="Q24:Q28" si="27">IF(P24="","",RANK(P24,$P$23:$P$28,1))</f>
        <v>1</v>
      </c>
      <c r="R24" s="51">
        <f t="shared" ref="R24" si="28">IF(Q24&lt;6,P24,"")</f>
        <v>42</v>
      </c>
      <c r="S24" s="76">
        <f t="shared" si="10"/>
        <v>128</v>
      </c>
      <c r="T24" s="60">
        <f t="shared" si="25"/>
        <v>43</v>
      </c>
      <c r="U24" s="258"/>
      <c r="V24" s="260"/>
    </row>
    <row r="25" spans="1:22" ht="17.100000000000001" customHeight="1" x14ac:dyDescent="0.25">
      <c r="A25" s="147">
        <v>3</v>
      </c>
      <c r="B25" s="144"/>
      <c r="C25" s="54"/>
      <c r="D25" s="93" t="s">
        <v>48</v>
      </c>
      <c r="E25" s="115"/>
      <c r="F25" s="206" t="s">
        <v>167</v>
      </c>
      <c r="G25" s="229">
        <v>100</v>
      </c>
      <c r="H25" s="59">
        <f t="shared" si="21"/>
        <v>43</v>
      </c>
      <c r="I25" s="50">
        <f t="shared" si="26"/>
        <v>1</v>
      </c>
      <c r="J25" s="51">
        <f t="shared" si="22"/>
        <v>43</v>
      </c>
      <c r="K25" s="231">
        <v>0</v>
      </c>
      <c r="L25" s="59">
        <f t="shared" si="23"/>
        <v>43</v>
      </c>
      <c r="M25" s="50">
        <f>IF(L25="","",RANK(L25,L23:L28,1))</f>
        <v>1</v>
      </c>
      <c r="N25" s="51">
        <f>IF(M25&lt;6,L25,"")</f>
        <v>43</v>
      </c>
      <c r="O25" s="233">
        <v>100</v>
      </c>
      <c r="P25" s="59">
        <f t="shared" si="24"/>
        <v>42</v>
      </c>
      <c r="Q25" s="50">
        <f>IF(P25="","",RANK(P25,$P$23:$P$28,1))</f>
        <v>1</v>
      </c>
      <c r="R25" s="51">
        <f>IF(Q25&lt;6,P25,"")</f>
        <v>42</v>
      </c>
      <c r="S25" s="76">
        <f t="shared" si="10"/>
        <v>128</v>
      </c>
      <c r="T25" s="60">
        <f t="shared" si="25"/>
        <v>43</v>
      </c>
      <c r="U25" s="258"/>
      <c r="V25" s="260"/>
    </row>
    <row r="26" spans="1:22" ht="17.100000000000001" customHeight="1" x14ac:dyDescent="0.25">
      <c r="A26" s="147">
        <v>4</v>
      </c>
      <c r="B26" s="146"/>
      <c r="C26" s="134"/>
      <c r="D26" s="93" t="s">
        <v>48</v>
      </c>
      <c r="E26" s="115"/>
      <c r="F26" s="206" t="s">
        <v>167</v>
      </c>
      <c r="G26" s="229">
        <v>100</v>
      </c>
      <c r="H26" s="59">
        <f t="shared" si="21"/>
        <v>43</v>
      </c>
      <c r="I26" s="50">
        <f t="shared" si="26"/>
        <v>1</v>
      </c>
      <c r="J26" s="51">
        <f t="shared" si="22"/>
        <v>43</v>
      </c>
      <c r="K26" s="231">
        <v>0</v>
      </c>
      <c r="L26" s="59">
        <f t="shared" si="23"/>
        <v>43</v>
      </c>
      <c r="M26" s="50">
        <f>IF(L26="","",RANK(L26,L23:L28,1))</f>
        <v>1</v>
      </c>
      <c r="N26" s="51">
        <f t="shared" ref="N26:N27" si="29">IF(M26&lt;6,L26,"")</f>
        <v>43</v>
      </c>
      <c r="O26" s="233">
        <v>100</v>
      </c>
      <c r="P26" s="59">
        <f t="shared" si="24"/>
        <v>42</v>
      </c>
      <c r="Q26" s="50">
        <f t="shared" si="27"/>
        <v>1</v>
      </c>
      <c r="R26" s="51">
        <f t="shared" ref="R26:R27" si="30">IF(Q26&lt;6,P26,"")</f>
        <v>42</v>
      </c>
      <c r="S26" s="76">
        <f t="shared" si="10"/>
        <v>128</v>
      </c>
      <c r="T26" s="60">
        <f t="shared" si="25"/>
        <v>43</v>
      </c>
      <c r="U26" s="258"/>
      <c r="V26" s="260"/>
    </row>
    <row r="27" spans="1:22" ht="17.100000000000001" customHeight="1" x14ac:dyDescent="0.25">
      <c r="A27" s="147">
        <v>5</v>
      </c>
      <c r="B27" s="144"/>
      <c r="C27" s="54"/>
      <c r="D27" s="93" t="s">
        <v>48</v>
      </c>
      <c r="E27" s="115"/>
      <c r="F27" s="206" t="s">
        <v>167</v>
      </c>
      <c r="G27" s="229">
        <v>100</v>
      </c>
      <c r="H27" s="59">
        <f t="shared" si="21"/>
        <v>43</v>
      </c>
      <c r="I27" s="50">
        <f t="shared" si="26"/>
        <v>1</v>
      </c>
      <c r="J27" s="51">
        <f t="shared" si="22"/>
        <v>43</v>
      </c>
      <c r="K27" s="231">
        <v>0</v>
      </c>
      <c r="L27" s="59">
        <f t="shared" si="23"/>
        <v>43</v>
      </c>
      <c r="M27" s="50">
        <f>IF(L27="","",RANK(L27,L23:L28,1))</f>
        <v>1</v>
      </c>
      <c r="N27" s="51">
        <f t="shared" si="29"/>
        <v>43</v>
      </c>
      <c r="O27" s="233">
        <v>100</v>
      </c>
      <c r="P27" s="59">
        <f t="shared" si="24"/>
        <v>42</v>
      </c>
      <c r="Q27" s="50">
        <f t="shared" si="27"/>
        <v>1</v>
      </c>
      <c r="R27" s="51">
        <f t="shared" si="30"/>
        <v>42</v>
      </c>
      <c r="S27" s="76">
        <f t="shared" si="10"/>
        <v>128</v>
      </c>
      <c r="T27" s="60">
        <f t="shared" si="25"/>
        <v>43</v>
      </c>
      <c r="U27" s="258"/>
      <c r="V27" s="260"/>
    </row>
    <row r="28" spans="1:22" ht="17.100000000000001" customHeight="1" thickBot="1" x14ac:dyDescent="0.3">
      <c r="A28" s="147">
        <v>6</v>
      </c>
      <c r="B28" s="144"/>
      <c r="C28" s="54"/>
      <c r="D28" s="93" t="s">
        <v>48</v>
      </c>
      <c r="E28" s="115"/>
      <c r="F28" s="206" t="s">
        <v>167</v>
      </c>
      <c r="G28" s="229">
        <v>100</v>
      </c>
      <c r="H28" s="59">
        <f t="shared" si="21"/>
        <v>43</v>
      </c>
      <c r="I28" s="50">
        <f t="shared" si="26"/>
        <v>1</v>
      </c>
      <c r="J28" s="63"/>
      <c r="K28" s="231">
        <v>0</v>
      </c>
      <c r="L28" s="59">
        <f t="shared" si="23"/>
        <v>43</v>
      </c>
      <c r="M28" s="50">
        <f>IF(L28="","",RANK(L28,L23:L28,1))</f>
        <v>1</v>
      </c>
      <c r="N28" s="63"/>
      <c r="O28" s="233">
        <v>100</v>
      </c>
      <c r="P28" s="59">
        <f t="shared" si="24"/>
        <v>42</v>
      </c>
      <c r="Q28" s="50">
        <f t="shared" si="27"/>
        <v>1</v>
      </c>
      <c r="R28" s="63"/>
      <c r="S28" s="76">
        <f t="shared" si="10"/>
        <v>128</v>
      </c>
      <c r="T28" s="60">
        <f t="shared" si="25"/>
        <v>43</v>
      </c>
      <c r="U28" s="259"/>
      <c r="V28" s="261"/>
    </row>
    <row r="29" spans="1:22" ht="26.25" customHeight="1" thickBot="1" x14ac:dyDescent="0.3">
      <c r="A29" s="148"/>
      <c r="B29" s="145" t="s">
        <v>29</v>
      </c>
      <c r="C29" s="56"/>
      <c r="D29" s="96"/>
      <c r="E29" s="118"/>
      <c r="F29" s="205"/>
      <c r="G29" s="57"/>
      <c r="H29" s="70"/>
      <c r="I29" s="66" t="s">
        <v>25</v>
      </c>
      <c r="J29" s="64">
        <f>SUM(J23:J28)</f>
        <v>215</v>
      </c>
      <c r="K29" s="77"/>
      <c r="L29" s="70"/>
      <c r="M29" s="66" t="s">
        <v>25</v>
      </c>
      <c r="N29" s="64">
        <f>SUM(N23:N28)</f>
        <v>215</v>
      </c>
      <c r="O29" s="78"/>
      <c r="P29" s="70"/>
      <c r="Q29" s="66" t="s">
        <v>25</v>
      </c>
      <c r="R29" s="64">
        <f>SUM(R23:R28)</f>
        <v>210</v>
      </c>
      <c r="S29" s="76"/>
      <c r="T29" s="58"/>
      <c r="U29" s="67"/>
      <c r="V29" s="68"/>
    </row>
    <row r="30" spans="1:22" ht="17.100000000000001" customHeight="1" x14ac:dyDescent="0.25">
      <c r="A30" s="147">
        <v>1</v>
      </c>
      <c r="B30" s="144" t="s">
        <v>506</v>
      </c>
      <c r="C30" s="48"/>
      <c r="D30" s="93" t="s">
        <v>48</v>
      </c>
      <c r="E30" s="152"/>
      <c r="F30" s="206" t="s">
        <v>168</v>
      </c>
      <c r="G30" s="71">
        <v>10.6</v>
      </c>
      <c r="H30" s="69">
        <f t="shared" ref="H30:H35" si="31">IF(ISNUMBER(G30),RANK(G30,$G$9:$G$64,1),"")</f>
        <v>41</v>
      </c>
      <c r="I30" s="72">
        <f>IF(H30="","",RANK(H30,$H$30:$H$35,1))</f>
        <v>6</v>
      </c>
      <c r="J30" s="73" t="str">
        <f t="shared" ref="J30:J35" si="32">IF(I30&lt;6,H30,"")</f>
        <v/>
      </c>
      <c r="K30" s="74">
        <v>178</v>
      </c>
      <c r="L30" s="69">
        <f t="shared" ref="L30:L35" si="33">IF(ISNUMBER(K30),RANK(K30,$K$9:$K$64,0),"")</f>
        <v>34</v>
      </c>
      <c r="M30" s="72">
        <f>IF(L30="","",RANK(L30,L30:L35,1))</f>
        <v>3</v>
      </c>
      <c r="N30" s="73">
        <f>IF(M30&lt;6,L30,"")</f>
        <v>34</v>
      </c>
      <c r="O30" s="75">
        <v>1.0497685185185187E-3</v>
      </c>
      <c r="P30" s="69">
        <f t="shared" ref="P30:P35" si="34">IF(ISNUMBER(O30),RANK(O30,$O$9:$O$64,1),"")</f>
        <v>29</v>
      </c>
      <c r="Q30" s="72">
        <f>IF(P30="","",RANK(P30,$P$30:$P$35,1))</f>
        <v>1</v>
      </c>
      <c r="R30" s="73">
        <f>IF(Q30&lt;6,P30,"")</f>
        <v>29</v>
      </c>
      <c r="S30" s="76">
        <f t="shared" si="10"/>
        <v>104</v>
      </c>
      <c r="T30" s="76">
        <f t="shared" ref="T30:T35" si="35">IF(ISNUMBER(S30),RANK(S30,$S$9:$S$64,1),"")</f>
        <v>38</v>
      </c>
      <c r="U30" s="258">
        <f>SUM(J30:J35,N30:N35,R30:R35)</f>
        <v>459</v>
      </c>
      <c r="V30" s="260">
        <f>IF(ISNUMBER(U30),RANK(U30,$U$9:$U$64,1),"")</f>
        <v>7</v>
      </c>
    </row>
    <row r="31" spans="1:22" ht="17.100000000000001" customHeight="1" x14ac:dyDescent="0.25">
      <c r="A31" s="147">
        <v>2</v>
      </c>
      <c r="B31" s="144" t="s">
        <v>507</v>
      </c>
      <c r="C31" s="54"/>
      <c r="D31" s="93" t="s">
        <v>48</v>
      </c>
      <c r="E31" s="115"/>
      <c r="F31" s="206" t="s">
        <v>168</v>
      </c>
      <c r="G31" s="49">
        <v>10.3</v>
      </c>
      <c r="H31" s="59">
        <f t="shared" si="31"/>
        <v>37</v>
      </c>
      <c r="I31" s="50">
        <f t="shared" ref="I31:I35" si="36">IF(H31="","",RANK(H31,$H$30:$H$35,1))</f>
        <v>3</v>
      </c>
      <c r="J31" s="51">
        <f t="shared" si="32"/>
        <v>37</v>
      </c>
      <c r="K31" s="52">
        <v>193</v>
      </c>
      <c r="L31" s="59">
        <f t="shared" si="33"/>
        <v>18</v>
      </c>
      <c r="M31" s="50">
        <f>IF(L31="","",RANK(L31,L30:L35,1))</f>
        <v>2</v>
      </c>
      <c r="N31" s="51">
        <f>IF(M31&lt;6,L31,"")</f>
        <v>18</v>
      </c>
      <c r="O31" s="53">
        <v>1.1539351851851851E-3</v>
      </c>
      <c r="P31" s="59">
        <f t="shared" si="34"/>
        <v>36</v>
      </c>
      <c r="Q31" s="72">
        <f t="shared" ref="Q31:Q35" si="37">IF(P31="","",RANK(P31,$P$30:$P$35,1))</f>
        <v>3</v>
      </c>
      <c r="R31" s="51">
        <f t="shared" ref="R31" si="38">IF(Q31&lt;6,P31,"")</f>
        <v>36</v>
      </c>
      <c r="S31" s="76">
        <f t="shared" si="10"/>
        <v>91</v>
      </c>
      <c r="T31" s="60">
        <f t="shared" si="35"/>
        <v>32</v>
      </c>
      <c r="U31" s="258"/>
      <c r="V31" s="260"/>
    </row>
    <row r="32" spans="1:22" ht="17.100000000000001" customHeight="1" x14ac:dyDescent="0.25">
      <c r="A32" s="147">
        <v>3</v>
      </c>
      <c r="B32" s="144" t="s">
        <v>508</v>
      </c>
      <c r="C32" s="54"/>
      <c r="D32" s="93" t="s">
        <v>48</v>
      </c>
      <c r="E32" s="115"/>
      <c r="F32" s="206" t="s">
        <v>168</v>
      </c>
      <c r="G32" s="49">
        <v>10.5</v>
      </c>
      <c r="H32" s="59">
        <f t="shared" si="31"/>
        <v>39</v>
      </c>
      <c r="I32" s="50">
        <f t="shared" si="36"/>
        <v>5</v>
      </c>
      <c r="J32" s="51">
        <f t="shared" si="32"/>
        <v>39</v>
      </c>
      <c r="K32" s="52">
        <v>160</v>
      </c>
      <c r="L32" s="59">
        <f t="shared" si="33"/>
        <v>40</v>
      </c>
      <c r="M32" s="50">
        <f>IF(L32="","",RANK(L32,L30:L35,1))</f>
        <v>5</v>
      </c>
      <c r="N32" s="51">
        <f>IF(M32&lt;6,L32,"")</f>
        <v>40</v>
      </c>
      <c r="O32" s="53">
        <v>1.3888888888888889E-3</v>
      </c>
      <c r="P32" s="59">
        <f t="shared" si="34"/>
        <v>41</v>
      </c>
      <c r="Q32" s="72">
        <f t="shared" si="37"/>
        <v>6</v>
      </c>
      <c r="R32" s="51" t="str">
        <f>IF(Q32&lt;6,P32,"")</f>
        <v/>
      </c>
      <c r="S32" s="76">
        <f t="shared" si="10"/>
        <v>120</v>
      </c>
      <c r="T32" s="60">
        <f t="shared" si="35"/>
        <v>42</v>
      </c>
      <c r="U32" s="258"/>
      <c r="V32" s="260"/>
    </row>
    <row r="33" spans="1:22" ht="17.100000000000001" customHeight="1" x14ac:dyDescent="0.25">
      <c r="A33" s="147">
        <v>4</v>
      </c>
      <c r="B33" s="144" t="s">
        <v>509</v>
      </c>
      <c r="C33" s="54"/>
      <c r="D33" s="93" t="s">
        <v>48</v>
      </c>
      <c r="E33" s="115"/>
      <c r="F33" s="206" t="s">
        <v>168</v>
      </c>
      <c r="G33" s="49">
        <v>10.4</v>
      </c>
      <c r="H33" s="59">
        <f t="shared" si="31"/>
        <v>38</v>
      </c>
      <c r="I33" s="50">
        <f t="shared" si="36"/>
        <v>4</v>
      </c>
      <c r="J33" s="51">
        <f t="shared" si="32"/>
        <v>38</v>
      </c>
      <c r="K33" s="52">
        <v>159</v>
      </c>
      <c r="L33" s="59">
        <f t="shared" si="33"/>
        <v>41</v>
      </c>
      <c r="M33" s="50">
        <f>IF(L33="","",RANK(L33,L30:L35,1))</f>
        <v>6</v>
      </c>
      <c r="N33" s="51" t="str">
        <f t="shared" ref="N33:N35" si="39">IF(M33&lt;6,L33,"")</f>
        <v/>
      </c>
      <c r="O33" s="53">
        <v>1.3738425925925925E-3</v>
      </c>
      <c r="P33" s="59">
        <f t="shared" si="34"/>
        <v>40</v>
      </c>
      <c r="Q33" s="72">
        <f t="shared" si="37"/>
        <v>5</v>
      </c>
      <c r="R33" s="51">
        <f t="shared" ref="R33:R35" si="40">IF(Q33&lt;6,P33,"")</f>
        <v>40</v>
      </c>
      <c r="S33" s="76">
        <f t="shared" si="10"/>
        <v>119</v>
      </c>
      <c r="T33" s="60">
        <f t="shared" si="35"/>
        <v>41</v>
      </c>
      <c r="U33" s="258"/>
      <c r="V33" s="260"/>
    </row>
    <row r="34" spans="1:22" ht="17.100000000000001" customHeight="1" x14ac:dyDescent="0.25">
      <c r="A34" s="147">
        <v>5</v>
      </c>
      <c r="B34" s="144" t="s">
        <v>510</v>
      </c>
      <c r="C34" s="54"/>
      <c r="D34" s="93" t="s">
        <v>48</v>
      </c>
      <c r="E34" s="115"/>
      <c r="F34" s="206" t="s">
        <v>168</v>
      </c>
      <c r="G34" s="49">
        <v>10</v>
      </c>
      <c r="H34" s="59">
        <f t="shared" si="31"/>
        <v>28</v>
      </c>
      <c r="I34" s="50">
        <f t="shared" si="36"/>
        <v>2</v>
      </c>
      <c r="J34" s="51">
        <f t="shared" si="32"/>
        <v>28</v>
      </c>
      <c r="K34" s="52">
        <v>162</v>
      </c>
      <c r="L34" s="59">
        <f t="shared" si="33"/>
        <v>38</v>
      </c>
      <c r="M34" s="50">
        <f>IF(L34="","",RANK(L34,L30:L35,1))</f>
        <v>4</v>
      </c>
      <c r="N34" s="51">
        <f t="shared" si="39"/>
        <v>38</v>
      </c>
      <c r="O34" s="53">
        <v>1.0740740740740741E-3</v>
      </c>
      <c r="P34" s="59">
        <f t="shared" si="34"/>
        <v>33</v>
      </c>
      <c r="Q34" s="72">
        <f t="shared" si="37"/>
        <v>2</v>
      </c>
      <c r="R34" s="51">
        <f t="shared" si="40"/>
        <v>33</v>
      </c>
      <c r="S34" s="76">
        <f t="shared" si="10"/>
        <v>99</v>
      </c>
      <c r="T34" s="60">
        <f t="shared" si="35"/>
        <v>36</v>
      </c>
      <c r="U34" s="258"/>
      <c r="V34" s="260"/>
    </row>
    <row r="35" spans="1:22" ht="17.100000000000001" customHeight="1" thickBot="1" x14ac:dyDescent="0.3">
      <c r="A35" s="147">
        <v>6</v>
      </c>
      <c r="B35" s="144" t="s">
        <v>511</v>
      </c>
      <c r="C35" s="54"/>
      <c r="D35" s="93" t="s">
        <v>48</v>
      </c>
      <c r="E35" s="115"/>
      <c r="F35" s="206" t="s">
        <v>168</v>
      </c>
      <c r="G35" s="49">
        <v>9</v>
      </c>
      <c r="H35" s="59">
        <f t="shared" si="31"/>
        <v>5</v>
      </c>
      <c r="I35" s="50">
        <f t="shared" si="36"/>
        <v>1</v>
      </c>
      <c r="J35" s="63">
        <f t="shared" si="32"/>
        <v>5</v>
      </c>
      <c r="K35" s="52">
        <v>205</v>
      </c>
      <c r="L35" s="59">
        <f t="shared" si="33"/>
        <v>5</v>
      </c>
      <c r="M35" s="50">
        <f>IF(L35="","",RANK(L35,L30:L35,1))</f>
        <v>1</v>
      </c>
      <c r="N35" s="63">
        <f t="shared" si="39"/>
        <v>5</v>
      </c>
      <c r="O35" s="53">
        <v>1.3113425925925925E-3</v>
      </c>
      <c r="P35" s="59">
        <f t="shared" si="34"/>
        <v>39</v>
      </c>
      <c r="Q35" s="72">
        <f t="shared" si="37"/>
        <v>4</v>
      </c>
      <c r="R35" s="63">
        <f t="shared" si="40"/>
        <v>39</v>
      </c>
      <c r="S35" s="76">
        <f t="shared" si="10"/>
        <v>49</v>
      </c>
      <c r="T35" s="60">
        <f t="shared" si="35"/>
        <v>16</v>
      </c>
      <c r="U35" s="259"/>
      <c r="V35" s="261"/>
    </row>
    <row r="36" spans="1:22" ht="26.25" customHeight="1" thickBot="1" x14ac:dyDescent="0.3">
      <c r="A36" s="148"/>
      <c r="B36" s="145" t="s">
        <v>29</v>
      </c>
      <c r="C36" s="56"/>
      <c r="D36" s="96"/>
      <c r="E36" s="118"/>
      <c r="F36" s="205"/>
      <c r="G36" s="57"/>
      <c r="H36" s="70"/>
      <c r="I36" s="66" t="s">
        <v>25</v>
      </c>
      <c r="J36" s="64">
        <f>SUM(J30:J35)</f>
        <v>147</v>
      </c>
      <c r="K36" s="77"/>
      <c r="L36" s="70"/>
      <c r="M36" s="66" t="s">
        <v>25</v>
      </c>
      <c r="N36" s="64">
        <f>SUM(N30:N35)</f>
        <v>135</v>
      </c>
      <c r="O36" s="78"/>
      <c r="P36" s="70"/>
      <c r="Q36" s="66" t="s">
        <v>25</v>
      </c>
      <c r="R36" s="64">
        <f>SUM(R30:R35)</f>
        <v>177</v>
      </c>
      <c r="S36" s="76"/>
      <c r="T36" s="58"/>
      <c r="U36" s="67"/>
      <c r="V36" s="68"/>
    </row>
    <row r="37" spans="1:22" ht="15" customHeight="1" x14ac:dyDescent="0.25">
      <c r="A37" s="147">
        <v>7</v>
      </c>
      <c r="B37" s="144" t="s">
        <v>488</v>
      </c>
      <c r="C37" s="48"/>
      <c r="D37" s="93" t="s">
        <v>48</v>
      </c>
      <c r="E37" s="152"/>
      <c r="F37" s="207" t="s">
        <v>172</v>
      </c>
      <c r="G37" s="71">
        <v>9.6</v>
      </c>
      <c r="H37" s="69">
        <f t="shared" ref="H37:H42" si="41">IF(ISNUMBER(G37),RANK(G37,$G$9:$G$64,1),"")</f>
        <v>22</v>
      </c>
      <c r="I37" s="72">
        <f>IF(H37="","",RANK(H37,$H$37:$H$42,1))</f>
        <v>4</v>
      </c>
      <c r="J37" s="73">
        <f t="shared" ref="J37:J42" si="42">IF(I37&lt;6,H37,"")</f>
        <v>22</v>
      </c>
      <c r="K37" s="74">
        <v>190</v>
      </c>
      <c r="L37" s="69">
        <f t="shared" ref="L37:L42" si="43">IF(ISNUMBER(K37),RANK(K37,$K$9:$K$64,0),"")</f>
        <v>21</v>
      </c>
      <c r="M37" s="72">
        <f>IF(L37="","",RANK(L37,L37:L42,1))</f>
        <v>2</v>
      </c>
      <c r="N37" s="73">
        <f t="shared" ref="N37:N42" si="44">IF(M37&lt;6,L37,"")</f>
        <v>21</v>
      </c>
      <c r="O37" s="75">
        <v>1.005787037037037E-3</v>
      </c>
      <c r="P37" s="69">
        <f t="shared" ref="P37:P42" si="45">IF(ISNUMBER(O37),RANK(O37,$O$9:$O$64,1),"")</f>
        <v>22</v>
      </c>
      <c r="Q37" s="72">
        <f>IF(P37="","",RANK(P37,$P$37:$P$42,1))</f>
        <v>5</v>
      </c>
      <c r="R37" s="73">
        <f t="shared" ref="R37:R42" si="46">IF(Q37&lt;6,P37,"")</f>
        <v>22</v>
      </c>
      <c r="S37" s="76">
        <f t="shared" si="10"/>
        <v>65</v>
      </c>
      <c r="T37" s="76">
        <f t="shared" ref="T37:T42" si="47">IF(ISNUMBER(S37),RANK(S37,$S$9:$S$64,1),"")</f>
        <v>23</v>
      </c>
      <c r="U37" s="258">
        <f>SUM(J37:J42,N37:N42,R37:R42)</f>
        <v>265</v>
      </c>
      <c r="V37" s="260">
        <f>IF(ISNUMBER(U37),RANK(U37,$U$9:$U$64,1),"")</f>
        <v>4</v>
      </c>
    </row>
    <row r="38" spans="1:22" ht="15" customHeight="1" x14ac:dyDescent="0.25">
      <c r="A38" s="147">
        <v>8</v>
      </c>
      <c r="B38" s="144" t="s">
        <v>489</v>
      </c>
      <c r="C38" s="54"/>
      <c r="D38" s="93" t="s">
        <v>48</v>
      </c>
      <c r="E38" s="115"/>
      <c r="F38" s="207" t="s">
        <v>172</v>
      </c>
      <c r="G38" s="49">
        <v>10.1</v>
      </c>
      <c r="H38" s="59">
        <f t="shared" si="41"/>
        <v>31</v>
      </c>
      <c r="I38" s="72">
        <f t="shared" ref="I38:I42" si="48">IF(H38="","",RANK(H38,$H$37:$H$42,1))</f>
        <v>5</v>
      </c>
      <c r="J38" s="51"/>
      <c r="K38" s="52">
        <v>186</v>
      </c>
      <c r="L38" s="59">
        <f t="shared" si="43"/>
        <v>28</v>
      </c>
      <c r="M38" s="50">
        <f t="shared" ref="M38" si="49">IF(L38="","",RANK(L38,L37:L42,1))</f>
        <v>3</v>
      </c>
      <c r="N38" s="51">
        <f t="shared" si="44"/>
        <v>28</v>
      </c>
      <c r="O38" s="53">
        <v>1.0636574074074075E-3</v>
      </c>
      <c r="P38" s="59">
        <f t="shared" si="45"/>
        <v>30</v>
      </c>
      <c r="Q38" s="72">
        <f t="shared" ref="Q38:Q42" si="50">IF(P38="","",RANK(P38,$P$37:$P$42,1))</f>
        <v>6</v>
      </c>
      <c r="R38" s="51" t="str">
        <f t="shared" si="46"/>
        <v/>
      </c>
      <c r="S38" s="76">
        <f t="shared" si="10"/>
        <v>89</v>
      </c>
      <c r="T38" s="60">
        <f t="shared" si="47"/>
        <v>31</v>
      </c>
      <c r="U38" s="258"/>
      <c r="V38" s="260"/>
    </row>
    <row r="39" spans="1:22" ht="15" customHeight="1" x14ac:dyDescent="0.25">
      <c r="A39" s="147">
        <v>9</v>
      </c>
      <c r="B39" s="144" t="s">
        <v>490</v>
      </c>
      <c r="C39" s="54"/>
      <c r="D39" s="93" t="s">
        <v>48</v>
      </c>
      <c r="E39" s="115"/>
      <c r="F39" s="207" t="s">
        <v>172</v>
      </c>
      <c r="G39" s="49">
        <v>10.1</v>
      </c>
      <c r="H39" s="59">
        <f t="shared" si="41"/>
        <v>31</v>
      </c>
      <c r="I39" s="72">
        <f t="shared" si="48"/>
        <v>5</v>
      </c>
      <c r="J39" s="51">
        <f t="shared" si="42"/>
        <v>31</v>
      </c>
      <c r="K39" s="52">
        <v>182</v>
      </c>
      <c r="L39" s="59">
        <f t="shared" si="43"/>
        <v>32</v>
      </c>
      <c r="M39" s="50">
        <f t="shared" ref="M39" si="51">IF(L39="","",RANK(L39,L37:L42,1))</f>
        <v>6</v>
      </c>
      <c r="N39" s="51" t="str">
        <f t="shared" si="44"/>
        <v/>
      </c>
      <c r="O39" s="53">
        <v>9.8726851851851862E-4</v>
      </c>
      <c r="P39" s="59">
        <f t="shared" si="45"/>
        <v>17</v>
      </c>
      <c r="Q39" s="72">
        <f t="shared" si="50"/>
        <v>4</v>
      </c>
      <c r="R39" s="51">
        <f t="shared" si="46"/>
        <v>17</v>
      </c>
      <c r="S39" s="76">
        <f t="shared" si="10"/>
        <v>80</v>
      </c>
      <c r="T39" s="60">
        <f t="shared" si="47"/>
        <v>29</v>
      </c>
      <c r="U39" s="258"/>
      <c r="V39" s="260"/>
    </row>
    <row r="40" spans="1:22" ht="15" customHeight="1" x14ac:dyDescent="0.25">
      <c r="A40" s="147">
        <v>10</v>
      </c>
      <c r="B40" s="144" t="s">
        <v>491</v>
      </c>
      <c r="C40" s="54"/>
      <c r="D40" s="93" t="s">
        <v>48</v>
      </c>
      <c r="E40" s="115"/>
      <c r="F40" s="207" t="s">
        <v>172</v>
      </c>
      <c r="G40" s="49">
        <v>9.1999999999999993</v>
      </c>
      <c r="H40" s="59">
        <f t="shared" si="41"/>
        <v>9</v>
      </c>
      <c r="I40" s="72">
        <f t="shared" si="48"/>
        <v>2</v>
      </c>
      <c r="J40" s="51">
        <f t="shared" si="42"/>
        <v>9</v>
      </c>
      <c r="K40" s="52">
        <v>185</v>
      </c>
      <c r="L40" s="59">
        <f t="shared" si="43"/>
        <v>29</v>
      </c>
      <c r="M40" s="50">
        <f t="shared" ref="M40" si="52">IF(L40="","",RANK(L40,L37:L42,1))</f>
        <v>4</v>
      </c>
      <c r="N40" s="51">
        <f t="shared" si="44"/>
        <v>29</v>
      </c>
      <c r="O40" s="53">
        <v>9.0972222222222225E-4</v>
      </c>
      <c r="P40" s="59">
        <f t="shared" si="45"/>
        <v>5</v>
      </c>
      <c r="Q40" s="72">
        <f t="shared" si="50"/>
        <v>2</v>
      </c>
      <c r="R40" s="51">
        <f t="shared" si="46"/>
        <v>5</v>
      </c>
      <c r="S40" s="76">
        <f t="shared" si="10"/>
        <v>43</v>
      </c>
      <c r="T40" s="60">
        <f t="shared" si="47"/>
        <v>12</v>
      </c>
      <c r="U40" s="258"/>
      <c r="V40" s="260"/>
    </row>
    <row r="41" spans="1:22" ht="15" customHeight="1" x14ac:dyDescent="0.25">
      <c r="A41" s="147">
        <v>11</v>
      </c>
      <c r="B41" s="144" t="s">
        <v>492</v>
      </c>
      <c r="C41" s="54"/>
      <c r="D41" s="93" t="s">
        <v>48</v>
      </c>
      <c r="E41" s="115"/>
      <c r="F41" s="207" t="s">
        <v>172</v>
      </c>
      <c r="G41" s="49">
        <v>9.5</v>
      </c>
      <c r="H41" s="59">
        <f t="shared" si="41"/>
        <v>19</v>
      </c>
      <c r="I41" s="72">
        <f t="shared" si="48"/>
        <v>3</v>
      </c>
      <c r="J41" s="51">
        <f t="shared" si="42"/>
        <v>19</v>
      </c>
      <c r="K41" s="52">
        <v>183</v>
      </c>
      <c r="L41" s="59">
        <f t="shared" si="43"/>
        <v>31</v>
      </c>
      <c r="M41" s="50">
        <f t="shared" ref="M41" si="53">IF(L41="","",RANK(L41,L37:L42,1))</f>
        <v>5</v>
      </c>
      <c r="N41" s="51">
        <f t="shared" si="44"/>
        <v>31</v>
      </c>
      <c r="O41" s="53">
        <v>9.4560185185185188E-4</v>
      </c>
      <c r="P41" s="59">
        <f t="shared" si="45"/>
        <v>10</v>
      </c>
      <c r="Q41" s="72">
        <f t="shared" si="50"/>
        <v>3</v>
      </c>
      <c r="R41" s="51">
        <f t="shared" si="46"/>
        <v>10</v>
      </c>
      <c r="S41" s="76">
        <f t="shared" si="10"/>
        <v>60</v>
      </c>
      <c r="T41" s="60">
        <f t="shared" si="47"/>
        <v>22</v>
      </c>
      <c r="U41" s="258"/>
      <c r="V41" s="260"/>
    </row>
    <row r="42" spans="1:22" ht="15.75" customHeight="1" thickBot="1" x14ac:dyDescent="0.3">
      <c r="A42" s="147">
        <v>12</v>
      </c>
      <c r="B42" s="144" t="s">
        <v>493</v>
      </c>
      <c r="C42" s="54"/>
      <c r="D42" s="93" t="s">
        <v>48</v>
      </c>
      <c r="E42" s="115"/>
      <c r="F42" s="207" t="s">
        <v>172</v>
      </c>
      <c r="G42" s="49">
        <v>9.1</v>
      </c>
      <c r="H42" s="59">
        <f t="shared" si="41"/>
        <v>7</v>
      </c>
      <c r="I42" s="72">
        <f t="shared" si="48"/>
        <v>1</v>
      </c>
      <c r="J42" s="63">
        <f t="shared" si="42"/>
        <v>7</v>
      </c>
      <c r="K42" s="52">
        <v>198</v>
      </c>
      <c r="L42" s="59">
        <f t="shared" si="43"/>
        <v>11</v>
      </c>
      <c r="M42" s="50">
        <f t="shared" ref="M42" si="54">IF(L42="","",RANK(L42,L37:L42,1))</f>
        <v>1</v>
      </c>
      <c r="N42" s="63">
        <f t="shared" si="44"/>
        <v>11</v>
      </c>
      <c r="O42" s="53">
        <v>8.8657407407407402E-4</v>
      </c>
      <c r="P42" s="59">
        <f t="shared" si="45"/>
        <v>3</v>
      </c>
      <c r="Q42" s="72">
        <f t="shared" si="50"/>
        <v>1</v>
      </c>
      <c r="R42" s="63">
        <f t="shared" si="46"/>
        <v>3</v>
      </c>
      <c r="S42" s="76">
        <f t="shared" si="10"/>
        <v>21</v>
      </c>
      <c r="T42" s="60">
        <f t="shared" si="47"/>
        <v>4</v>
      </c>
      <c r="U42" s="259"/>
      <c r="V42" s="261"/>
    </row>
    <row r="43" spans="1:22" ht="23.25" customHeight="1" thickBot="1" x14ac:dyDescent="0.3">
      <c r="A43" s="148"/>
      <c r="B43" s="145" t="s">
        <v>29</v>
      </c>
      <c r="C43" s="56"/>
      <c r="D43" s="96"/>
      <c r="E43" s="118"/>
      <c r="F43" s="205"/>
      <c r="G43" s="57"/>
      <c r="H43" s="70"/>
      <c r="I43" s="66" t="s">
        <v>25</v>
      </c>
      <c r="J43" s="64">
        <f t="shared" ref="J43" si="55">SUM(J37:J42)</f>
        <v>88</v>
      </c>
      <c r="K43" s="77"/>
      <c r="L43" s="70"/>
      <c r="M43" s="66" t="s">
        <v>25</v>
      </c>
      <c r="N43" s="64">
        <f t="shared" ref="N43" si="56">SUM(N37:N42)</f>
        <v>120</v>
      </c>
      <c r="O43" s="78"/>
      <c r="P43" s="70"/>
      <c r="Q43" s="66" t="s">
        <v>25</v>
      </c>
      <c r="R43" s="64">
        <f t="shared" ref="R43" si="57">SUM(R37:R42)</f>
        <v>57</v>
      </c>
      <c r="S43" s="76"/>
      <c r="T43" s="58"/>
      <c r="U43" s="67"/>
      <c r="V43" s="68"/>
    </row>
    <row r="44" spans="1:22" ht="15" customHeight="1" x14ac:dyDescent="0.25">
      <c r="A44" s="147">
        <v>13</v>
      </c>
      <c r="B44" s="144" t="s">
        <v>539</v>
      </c>
      <c r="C44" s="48"/>
      <c r="D44" s="93" t="s">
        <v>48</v>
      </c>
      <c r="E44" s="152"/>
      <c r="F44" s="206" t="s">
        <v>169</v>
      </c>
      <c r="G44" s="71">
        <v>10</v>
      </c>
      <c r="H44" s="69">
        <f t="shared" ref="H44:H49" si="58">IF(ISNUMBER(G44),RANK(G44,$G$9:$G$64,1),"")</f>
        <v>28</v>
      </c>
      <c r="I44" s="72">
        <f>IF(H44="","",RANK(H44,$H$44:$H$49,1))</f>
        <v>3</v>
      </c>
      <c r="J44" s="73">
        <f>IF(I44&lt;6,H44,"")</f>
        <v>28</v>
      </c>
      <c r="K44" s="74">
        <v>173</v>
      </c>
      <c r="L44" s="69">
        <f t="shared" ref="L44:L49" si="59">IF(ISNUMBER(K44),RANK(K44,$K$9:$K$64,0),"")</f>
        <v>36</v>
      </c>
      <c r="M44" s="72">
        <f t="shared" ref="M44" si="60">IF(L44="","",RANK(L44,L44:L49,1))</f>
        <v>5</v>
      </c>
      <c r="N44" s="73">
        <f>IF(M44&lt;6,L44,"")</f>
        <v>36</v>
      </c>
      <c r="O44" s="75">
        <v>1.0416666666666667E-3</v>
      </c>
      <c r="P44" s="69">
        <f t="shared" ref="P44:P49" si="61">IF(ISNUMBER(O44),RANK(O44,$O$9:$O$64,1),"")</f>
        <v>28</v>
      </c>
      <c r="Q44" s="72">
        <f>IF(P44="","",RANK(P44,$P$44:$P$49,1))</f>
        <v>3</v>
      </c>
      <c r="R44" s="73">
        <f t="shared" ref="R44:R49" si="62">IF(Q44&lt;6,P44,"")</f>
        <v>28</v>
      </c>
      <c r="S44" s="76">
        <f t="shared" si="10"/>
        <v>92</v>
      </c>
      <c r="T44" s="76">
        <f t="shared" ref="T44:T49" si="63">IF(ISNUMBER(S44),RANK(S44,$S$9:$S$64,1),"")</f>
        <v>33</v>
      </c>
      <c r="U44" s="258">
        <f>SUM(J44:J49,N44:N49,R44:R49)</f>
        <v>310</v>
      </c>
      <c r="V44" s="260">
        <f>IF(ISNUMBER(U44),RANK(U44,$U$9:$U$64,1),"")</f>
        <v>5</v>
      </c>
    </row>
    <row r="45" spans="1:22" ht="15" customHeight="1" x14ac:dyDescent="0.25">
      <c r="A45" s="147">
        <v>14</v>
      </c>
      <c r="B45" s="144" t="s">
        <v>540</v>
      </c>
      <c r="C45" s="54"/>
      <c r="D45" s="93" t="s">
        <v>48</v>
      </c>
      <c r="E45" s="115"/>
      <c r="F45" s="206" t="s">
        <v>169</v>
      </c>
      <c r="G45" s="49">
        <v>10.6</v>
      </c>
      <c r="H45" s="59">
        <f t="shared" si="58"/>
        <v>41</v>
      </c>
      <c r="I45" s="72">
        <f t="shared" ref="I45:I49" si="64">IF(H45="","",RANK(H45,$H$44:$H$49,1))</f>
        <v>6</v>
      </c>
      <c r="J45" s="51" t="str">
        <f t="shared" ref="J45:J49" si="65">IF(I45&lt;6,H45,"")</f>
        <v/>
      </c>
      <c r="K45" s="52">
        <v>173</v>
      </c>
      <c r="L45" s="59">
        <f t="shared" si="59"/>
        <v>36</v>
      </c>
      <c r="M45" s="50">
        <f t="shared" ref="M45" si="66">IF(L45="","",RANK(L45,L44:L49,1))</f>
        <v>5</v>
      </c>
      <c r="N45" s="51"/>
      <c r="O45" s="53">
        <v>1.1770833333333334E-3</v>
      </c>
      <c r="P45" s="59">
        <f t="shared" si="61"/>
        <v>37</v>
      </c>
      <c r="Q45" s="72">
        <f t="shared" ref="Q45:Q49" si="67">IF(P45="","",RANK(P45,$P$44:$P$49,1))</f>
        <v>5</v>
      </c>
      <c r="R45" s="51">
        <f t="shared" si="62"/>
        <v>37</v>
      </c>
      <c r="S45" s="76">
        <f t="shared" si="10"/>
        <v>114</v>
      </c>
      <c r="T45" s="60">
        <f t="shared" si="63"/>
        <v>40</v>
      </c>
      <c r="U45" s="258"/>
      <c r="V45" s="260"/>
    </row>
    <row r="46" spans="1:22" ht="15" customHeight="1" x14ac:dyDescent="0.25">
      <c r="A46" s="147">
        <v>15</v>
      </c>
      <c r="B46" s="144" t="s">
        <v>541</v>
      </c>
      <c r="C46" s="54"/>
      <c r="D46" s="93" t="s">
        <v>48</v>
      </c>
      <c r="E46" s="115"/>
      <c r="F46" s="206" t="s">
        <v>169</v>
      </c>
      <c r="G46" s="49">
        <v>10.1</v>
      </c>
      <c r="H46" s="59">
        <f t="shared" si="58"/>
        <v>31</v>
      </c>
      <c r="I46" s="72">
        <f t="shared" si="64"/>
        <v>5</v>
      </c>
      <c r="J46" s="51">
        <f t="shared" si="65"/>
        <v>31</v>
      </c>
      <c r="K46" s="52">
        <v>198</v>
      </c>
      <c r="L46" s="59">
        <f t="shared" si="59"/>
        <v>11</v>
      </c>
      <c r="M46" s="50">
        <f t="shared" ref="M46" si="68">IF(L46="","",RANK(L46,L44:L49,1))</f>
        <v>3</v>
      </c>
      <c r="N46" s="51">
        <f t="shared" ref="N46:N49" si="69">IF(M46&lt;6,L46,"")</f>
        <v>11</v>
      </c>
      <c r="O46" s="53">
        <v>100</v>
      </c>
      <c r="P46" s="59">
        <f t="shared" si="61"/>
        <v>42</v>
      </c>
      <c r="Q46" s="72">
        <f t="shared" si="67"/>
        <v>6</v>
      </c>
      <c r="R46" s="51" t="str">
        <f t="shared" si="62"/>
        <v/>
      </c>
      <c r="S46" s="76">
        <f t="shared" si="10"/>
        <v>84</v>
      </c>
      <c r="T46" s="60">
        <f t="shared" si="63"/>
        <v>30</v>
      </c>
      <c r="U46" s="258"/>
      <c r="V46" s="260"/>
    </row>
    <row r="47" spans="1:22" ht="15" customHeight="1" x14ac:dyDescent="0.25">
      <c r="A47" s="147">
        <v>16</v>
      </c>
      <c r="B47" s="144" t="s">
        <v>542</v>
      </c>
      <c r="C47" s="54"/>
      <c r="D47" s="93" t="s">
        <v>48</v>
      </c>
      <c r="E47" s="115"/>
      <c r="F47" s="206" t="s">
        <v>169</v>
      </c>
      <c r="G47" s="49">
        <v>9.3000000000000007</v>
      </c>
      <c r="H47" s="59">
        <f t="shared" si="58"/>
        <v>13</v>
      </c>
      <c r="I47" s="72">
        <f t="shared" si="64"/>
        <v>1</v>
      </c>
      <c r="J47" s="51">
        <f t="shared" si="65"/>
        <v>13</v>
      </c>
      <c r="K47" s="52">
        <v>192</v>
      </c>
      <c r="L47" s="59">
        <f t="shared" si="59"/>
        <v>19</v>
      </c>
      <c r="M47" s="50">
        <f t="shared" ref="M47" si="70">IF(L47="","",RANK(L47,L44:L49,1))</f>
        <v>4</v>
      </c>
      <c r="N47" s="51">
        <f t="shared" si="69"/>
        <v>19</v>
      </c>
      <c r="O47" s="53">
        <v>9.3750000000000007E-4</v>
      </c>
      <c r="P47" s="59">
        <f t="shared" si="61"/>
        <v>9</v>
      </c>
      <c r="Q47" s="72">
        <f t="shared" si="67"/>
        <v>2</v>
      </c>
      <c r="R47" s="51">
        <f t="shared" si="62"/>
        <v>9</v>
      </c>
      <c r="S47" s="76">
        <f t="shared" si="10"/>
        <v>41</v>
      </c>
      <c r="T47" s="60">
        <f t="shared" si="63"/>
        <v>10</v>
      </c>
      <c r="U47" s="258"/>
      <c r="V47" s="260"/>
    </row>
    <row r="48" spans="1:22" ht="15" customHeight="1" x14ac:dyDescent="0.25">
      <c r="A48" s="147">
        <v>17</v>
      </c>
      <c r="B48" s="144" t="s">
        <v>558</v>
      </c>
      <c r="C48" s="54"/>
      <c r="D48" s="93" t="s">
        <v>48</v>
      </c>
      <c r="E48" s="115"/>
      <c r="F48" s="206" t="s">
        <v>169</v>
      </c>
      <c r="G48" s="49">
        <v>9.4</v>
      </c>
      <c r="H48" s="59">
        <f t="shared" si="58"/>
        <v>16</v>
      </c>
      <c r="I48" s="72">
        <f t="shared" si="64"/>
        <v>2</v>
      </c>
      <c r="J48" s="51">
        <f t="shared" si="65"/>
        <v>16</v>
      </c>
      <c r="K48" s="52">
        <v>208</v>
      </c>
      <c r="L48" s="59">
        <f t="shared" si="59"/>
        <v>4</v>
      </c>
      <c r="M48" s="50">
        <f t="shared" ref="M48" si="71">IF(L48="","",RANK(L48,L44:L49,1))</f>
        <v>1</v>
      </c>
      <c r="N48" s="51">
        <f t="shared" si="69"/>
        <v>4</v>
      </c>
      <c r="O48" s="53">
        <v>9.2245370370370365E-4</v>
      </c>
      <c r="P48" s="59">
        <f t="shared" si="61"/>
        <v>6</v>
      </c>
      <c r="Q48" s="72">
        <f t="shared" si="67"/>
        <v>1</v>
      </c>
      <c r="R48" s="51">
        <f t="shared" si="62"/>
        <v>6</v>
      </c>
      <c r="S48" s="76">
        <f t="shared" si="10"/>
        <v>26</v>
      </c>
      <c r="T48" s="60">
        <f t="shared" si="63"/>
        <v>7</v>
      </c>
      <c r="U48" s="258"/>
      <c r="V48" s="260"/>
    </row>
    <row r="49" spans="1:22" ht="15.75" customHeight="1" thickBot="1" x14ac:dyDescent="0.3">
      <c r="A49" s="147">
        <v>18</v>
      </c>
      <c r="B49" s="144" t="s">
        <v>543</v>
      </c>
      <c r="C49" s="54"/>
      <c r="D49" s="93" t="s">
        <v>48</v>
      </c>
      <c r="E49" s="115"/>
      <c r="F49" s="206" t="s">
        <v>169</v>
      </c>
      <c r="G49" s="49">
        <v>10</v>
      </c>
      <c r="H49" s="59">
        <f t="shared" si="58"/>
        <v>28</v>
      </c>
      <c r="I49" s="72">
        <f t="shared" si="64"/>
        <v>3</v>
      </c>
      <c r="J49" s="63">
        <f t="shared" si="65"/>
        <v>28</v>
      </c>
      <c r="K49" s="52">
        <v>200</v>
      </c>
      <c r="L49" s="59">
        <f t="shared" si="59"/>
        <v>10</v>
      </c>
      <c r="M49" s="50">
        <f t="shared" ref="M49" si="72">IF(L49="","",RANK(L49,L44:L49,1))</f>
        <v>2</v>
      </c>
      <c r="N49" s="63">
        <f t="shared" si="69"/>
        <v>10</v>
      </c>
      <c r="O49" s="53">
        <v>1.0856481481481481E-3</v>
      </c>
      <c r="P49" s="59">
        <f t="shared" si="61"/>
        <v>34</v>
      </c>
      <c r="Q49" s="72">
        <f t="shared" si="67"/>
        <v>4</v>
      </c>
      <c r="R49" s="63">
        <f t="shared" si="62"/>
        <v>34</v>
      </c>
      <c r="S49" s="76">
        <f t="shared" si="10"/>
        <v>72</v>
      </c>
      <c r="T49" s="60">
        <f t="shared" si="63"/>
        <v>27</v>
      </c>
      <c r="U49" s="259"/>
      <c r="V49" s="261"/>
    </row>
    <row r="50" spans="1:22" ht="23.25" customHeight="1" thickBot="1" x14ac:dyDescent="0.3">
      <c r="A50" s="148"/>
      <c r="B50" s="145" t="s">
        <v>29</v>
      </c>
      <c r="C50" s="56"/>
      <c r="D50" s="96"/>
      <c r="E50" s="118"/>
      <c r="F50" s="205"/>
      <c r="G50" s="57"/>
      <c r="H50" s="70"/>
      <c r="I50" s="66" t="s">
        <v>25</v>
      </c>
      <c r="J50" s="64">
        <f t="shared" ref="J50" si="73">SUM(J44:J49)</f>
        <v>116</v>
      </c>
      <c r="K50" s="77"/>
      <c r="L50" s="70"/>
      <c r="M50" s="66" t="s">
        <v>25</v>
      </c>
      <c r="N50" s="64">
        <f t="shared" ref="N50" si="74">SUM(N44:N49)</f>
        <v>80</v>
      </c>
      <c r="O50" s="78"/>
      <c r="P50" s="70"/>
      <c r="Q50" s="66" t="s">
        <v>25</v>
      </c>
      <c r="R50" s="64">
        <f t="shared" ref="R50" si="75">SUM(R44:R49)</f>
        <v>114</v>
      </c>
      <c r="S50" s="76"/>
      <c r="T50" s="58"/>
      <c r="U50" s="67"/>
      <c r="V50" s="68"/>
    </row>
    <row r="51" spans="1:22" ht="15" customHeight="1" x14ac:dyDescent="0.25">
      <c r="A51" s="147">
        <v>19</v>
      </c>
      <c r="B51" s="144" t="s">
        <v>518</v>
      </c>
      <c r="C51" s="48"/>
      <c r="D51" s="93" t="s">
        <v>48</v>
      </c>
      <c r="E51" s="152"/>
      <c r="F51" s="206" t="s">
        <v>170</v>
      </c>
      <c r="G51" s="71">
        <v>10.5</v>
      </c>
      <c r="H51" s="69">
        <f t="shared" ref="H51:H56" si="76">IF(ISNUMBER(G51),RANK(G51,$G$9:$G$64,1),"")</f>
        <v>39</v>
      </c>
      <c r="I51" s="72">
        <f>IF(H51="","",RANK(H51,$H$51:$H$56,1))</f>
        <v>6</v>
      </c>
      <c r="J51" s="73" t="str">
        <f t="shared" ref="J51:J56" si="77">IF(I51&lt;6,H51,"")</f>
        <v/>
      </c>
      <c r="K51" s="74">
        <v>179</v>
      </c>
      <c r="L51" s="69">
        <f t="shared" ref="L51:L56" si="78">IF(ISNUMBER(K51),RANK(K51,$K$9:$K$64,0),"")</f>
        <v>33</v>
      </c>
      <c r="M51" s="72">
        <f t="shared" ref="M51" si="79">IF(L51="","",RANK(L51,L51:L56,1))</f>
        <v>4</v>
      </c>
      <c r="N51" s="73">
        <f t="shared" ref="N51:N56" si="80">IF(M51&lt;6,L51,"")</f>
        <v>33</v>
      </c>
      <c r="O51" s="75">
        <v>1.005787037037037E-3</v>
      </c>
      <c r="P51" s="69">
        <f t="shared" ref="P51:P56" si="81">IF(ISNUMBER(O51),RANK(O51,$O$9:$O$64,1),"")</f>
        <v>22</v>
      </c>
      <c r="Q51" s="72">
        <f>IF(P51="","",RANK(P51,$P$51:$P$56,1))</f>
        <v>2</v>
      </c>
      <c r="R51" s="73">
        <f t="shared" ref="R51:R56" si="82">IF(Q51&lt;6,P51,"")</f>
        <v>22</v>
      </c>
      <c r="S51" s="76">
        <f t="shared" si="10"/>
        <v>94</v>
      </c>
      <c r="T51" s="76">
        <f t="shared" ref="T51:T56" si="83">IF(ISNUMBER(S51),RANK(S51,$S$9:$S$64,1),"")</f>
        <v>34</v>
      </c>
      <c r="U51" s="258">
        <f>SUM(J51:J56,N51:N56,R51:R56)</f>
        <v>323</v>
      </c>
      <c r="V51" s="260">
        <f>IF(ISNUMBER(U51),RANK(U51,$U$9:$U$64,1),"")</f>
        <v>6</v>
      </c>
    </row>
    <row r="52" spans="1:22" ht="15" customHeight="1" x14ac:dyDescent="0.25">
      <c r="A52" s="147">
        <v>20</v>
      </c>
      <c r="B52" s="144" t="s">
        <v>519</v>
      </c>
      <c r="C52" s="54"/>
      <c r="D52" s="93" t="s">
        <v>48</v>
      </c>
      <c r="E52" s="115"/>
      <c r="F52" s="206" t="s">
        <v>170</v>
      </c>
      <c r="G52" s="49">
        <v>8.4</v>
      </c>
      <c r="H52" s="59">
        <f t="shared" si="76"/>
        <v>1</v>
      </c>
      <c r="I52" s="72">
        <f t="shared" ref="I52:I56" si="84">IF(H52="","",RANK(H52,$H$51:$H$56,1))</f>
        <v>1</v>
      </c>
      <c r="J52" s="51">
        <f t="shared" si="77"/>
        <v>1</v>
      </c>
      <c r="K52" s="52">
        <v>190</v>
      </c>
      <c r="L52" s="59">
        <f t="shared" si="78"/>
        <v>21</v>
      </c>
      <c r="M52" s="50">
        <f t="shared" ref="M52" si="85">IF(L52="","",RANK(L52,L51:L56,1))</f>
        <v>3</v>
      </c>
      <c r="N52" s="51">
        <f t="shared" si="80"/>
        <v>21</v>
      </c>
      <c r="O52" s="53">
        <v>7.9050925925925936E-4</v>
      </c>
      <c r="P52" s="59">
        <f t="shared" si="81"/>
        <v>1</v>
      </c>
      <c r="Q52" s="72">
        <f t="shared" ref="Q52:Q56" si="86">IF(P52="","",RANK(P52,$P$51:$P$56,1))</f>
        <v>1</v>
      </c>
      <c r="R52" s="51">
        <f t="shared" si="82"/>
        <v>1</v>
      </c>
      <c r="S52" s="76">
        <f t="shared" si="10"/>
        <v>23</v>
      </c>
      <c r="T52" s="60">
        <f t="shared" si="83"/>
        <v>5</v>
      </c>
      <c r="U52" s="258"/>
      <c r="V52" s="260"/>
    </row>
    <row r="53" spans="1:22" ht="15" customHeight="1" x14ac:dyDescent="0.25">
      <c r="A53" s="147">
        <v>21</v>
      </c>
      <c r="B53" s="144" t="s">
        <v>520</v>
      </c>
      <c r="C53" s="54"/>
      <c r="D53" s="93" t="s">
        <v>48</v>
      </c>
      <c r="E53" s="115"/>
      <c r="F53" s="206" t="s">
        <v>170</v>
      </c>
      <c r="G53" s="49">
        <v>9.5</v>
      </c>
      <c r="H53" s="59">
        <f t="shared" si="76"/>
        <v>19</v>
      </c>
      <c r="I53" s="72">
        <f t="shared" si="84"/>
        <v>2</v>
      </c>
      <c r="J53" s="51">
        <f t="shared" si="77"/>
        <v>19</v>
      </c>
      <c r="K53" s="52">
        <v>198</v>
      </c>
      <c r="L53" s="59">
        <f t="shared" si="78"/>
        <v>11</v>
      </c>
      <c r="M53" s="50">
        <f t="shared" ref="M53" si="87">IF(L53="","",RANK(L53,L51:L56,1))</f>
        <v>2</v>
      </c>
      <c r="N53" s="51">
        <f t="shared" si="80"/>
        <v>11</v>
      </c>
      <c r="O53" s="53">
        <v>1.1238425925925927E-3</v>
      </c>
      <c r="P53" s="59">
        <f t="shared" si="81"/>
        <v>35</v>
      </c>
      <c r="Q53" s="72">
        <f t="shared" si="86"/>
        <v>5</v>
      </c>
      <c r="R53" s="51">
        <f t="shared" si="82"/>
        <v>35</v>
      </c>
      <c r="S53" s="76">
        <f t="shared" si="10"/>
        <v>65</v>
      </c>
      <c r="T53" s="60">
        <f t="shared" si="83"/>
        <v>23</v>
      </c>
      <c r="U53" s="258"/>
      <c r="V53" s="260"/>
    </row>
    <row r="54" spans="1:22" ht="15" customHeight="1" x14ac:dyDescent="0.25">
      <c r="A54" s="147">
        <v>22</v>
      </c>
      <c r="B54" s="144" t="s">
        <v>521</v>
      </c>
      <c r="C54" s="54"/>
      <c r="D54" s="93" t="s">
        <v>48</v>
      </c>
      <c r="E54" s="115"/>
      <c r="F54" s="206" t="s">
        <v>170</v>
      </c>
      <c r="G54" s="49">
        <v>10.1</v>
      </c>
      <c r="H54" s="59">
        <f t="shared" si="76"/>
        <v>31</v>
      </c>
      <c r="I54" s="72">
        <f t="shared" si="84"/>
        <v>4</v>
      </c>
      <c r="J54" s="51">
        <f t="shared" si="77"/>
        <v>31</v>
      </c>
      <c r="K54" s="52">
        <v>162</v>
      </c>
      <c r="L54" s="59">
        <f t="shared" si="78"/>
        <v>38</v>
      </c>
      <c r="M54" s="50">
        <f t="shared" ref="M54" si="88">IF(L54="","",RANK(L54,L51:L56,1))</f>
        <v>6</v>
      </c>
      <c r="N54" s="51" t="str">
        <f t="shared" si="80"/>
        <v/>
      </c>
      <c r="O54" s="53">
        <v>1.0393518518518519E-3</v>
      </c>
      <c r="P54" s="59">
        <f t="shared" si="81"/>
        <v>27</v>
      </c>
      <c r="Q54" s="72">
        <f t="shared" si="86"/>
        <v>4</v>
      </c>
      <c r="R54" s="51">
        <f t="shared" si="82"/>
        <v>27</v>
      </c>
      <c r="S54" s="76">
        <f t="shared" si="10"/>
        <v>96</v>
      </c>
      <c r="T54" s="60">
        <f t="shared" si="83"/>
        <v>35</v>
      </c>
      <c r="U54" s="258"/>
      <c r="V54" s="260"/>
    </row>
    <row r="55" spans="1:22" ht="15" customHeight="1" x14ac:dyDescent="0.25">
      <c r="A55" s="147">
        <v>23</v>
      </c>
      <c r="B55" s="144" t="s">
        <v>522</v>
      </c>
      <c r="C55" s="54"/>
      <c r="D55" s="93" t="s">
        <v>48</v>
      </c>
      <c r="E55" s="115"/>
      <c r="F55" s="206" t="s">
        <v>170</v>
      </c>
      <c r="G55" s="49">
        <v>9.8000000000000007</v>
      </c>
      <c r="H55" s="59">
        <f t="shared" si="76"/>
        <v>25</v>
      </c>
      <c r="I55" s="72">
        <f t="shared" si="84"/>
        <v>3</v>
      </c>
      <c r="J55" s="51">
        <f t="shared" si="77"/>
        <v>25</v>
      </c>
      <c r="K55" s="52">
        <v>204</v>
      </c>
      <c r="L55" s="59">
        <f t="shared" si="78"/>
        <v>7</v>
      </c>
      <c r="M55" s="50">
        <f t="shared" ref="M55" si="89">IF(L55="","",RANK(L55,L51:L56,1))</f>
        <v>1</v>
      </c>
      <c r="N55" s="51">
        <f t="shared" si="80"/>
        <v>7</v>
      </c>
      <c r="O55" s="53">
        <v>1.0208333333333334E-3</v>
      </c>
      <c r="P55" s="59">
        <f t="shared" si="81"/>
        <v>25</v>
      </c>
      <c r="Q55" s="72">
        <f t="shared" si="86"/>
        <v>3</v>
      </c>
      <c r="R55" s="51">
        <f t="shared" si="82"/>
        <v>25</v>
      </c>
      <c r="S55" s="76">
        <f t="shared" si="10"/>
        <v>57</v>
      </c>
      <c r="T55" s="60">
        <f t="shared" si="83"/>
        <v>20</v>
      </c>
      <c r="U55" s="258"/>
      <c r="V55" s="260"/>
    </row>
    <row r="56" spans="1:22" ht="15.75" customHeight="1" thickBot="1" x14ac:dyDescent="0.3">
      <c r="A56" s="147">
        <v>24</v>
      </c>
      <c r="B56" s="144" t="s">
        <v>523</v>
      </c>
      <c r="C56" s="54"/>
      <c r="D56" s="93" t="s">
        <v>48</v>
      </c>
      <c r="E56" s="115"/>
      <c r="F56" s="206" t="s">
        <v>170</v>
      </c>
      <c r="G56" s="49">
        <v>10.1</v>
      </c>
      <c r="H56" s="59">
        <f t="shared" si="76"/>
        <v>31</v>
      </c>
      <c r="I56" s="72">
        <f t="shared" si="84"/>
        <v>4</v>
      </c>
      <c r="J56" s="63">
        <f t="shared" si="77"/>
        <v>31</v>
      </c>
      <c r="K56" s="52">
        <v>178</v>
      </c>
      <c r="L56" s="59">
        <f t="shared" si="78"/>
        <v>34</v>
      </c>
      <c r="M56" s="50">
        <f t="shared" ref="M56" si="90">IF(L56="","",RANK(L56,L51:L56,1))</f>
        <v>5</v>
      </c>
      <c r="N56" s="63">
        <f t="shared" si="80"/>
        <v>34</v>
      </c>
      <c r="O56" s="53">
        <v>1.2523148148148148E-3</v>
      </c>
      <c r="P56" s="59">
        <f t="shared" si="81"/>
        <v>38</v>
      </c>
      <c r="Q56" s="72">
        <f t="shared" si="86"/>
        <v>6</v>
      </c>
      <c r="R56" s="63" t="str">
        <f t="shared" si="82"/>
        <v/>
      </c>
      <c r="S56" s="76">
        <f t="shared" si="10"/>
        <v>103</v>
      </c>
      <c r="T56" s="60">
        <f t="shared" si="83"/>
        <v>37</v>
      </c>
      <c r="U56" s="259"/>
      <c r="V56" s="261"/>
    </row>
    <row r="57" spans="1:22" ht="23.25" customHeight="1" thickBot="1" x14ac:dyDescent="0.3">
      <c r="A57" s="148"/>
      <c r="B57" s="145" t="s">
        <v>29</v>
      </c>
      <c r="C57" s="56"/>
      <c r="D57" s="96"/>
      <c r="E57" s="118"/>
      <c r="F57" s="205"/>
      <c r="G57" s="57"/>
      <c r="H57" s="70"/>
      <c r="I57" s="66" t="s">
        <v>25</v>
      </c>
      <c r="J57" s="64">
        <f>SUM(J51:J56)</f>
        <v>107</v>
      </c>
      <c r="K57" s="77"/>
      <c r="L57" s="70"/>
      <c r="M57" s="66" t="s">
        <v>25</v>
      </c>
      <c r="N57" s="64">
        <f t="shared" ref="N57" si="91">SUM(N51:N56)</f>
        <v>106</v>
      </c>
      <c r="O57" s="78"/>
      <c r="P57" s="70"/>
      <c r="Q57" s="66" t="s">
        <v>25</v>
      </c>
      <c r="R57" s="64">
        <f t="shared" ref="R57" si="92">SUM(R51:R56)</f>
        <v>110</v>
      </c>
      <c r="S57" s="76"/>
      <c r="T57" s="58"/>
      <c r="U57" s="67"/>
      <c r="V57" s="68"/>
    </row>
    <row r="58" spans="1:22" ht="15" customHeight="1" thickBot="1" x14ac:dyDescent="0.3">
      <c r="A58" s="147">
        <v>25</v>
      </c>
      <c r="B58" s="144" t="s">
        <v>476</v>
      </c>
      <c r="C58" s="48"/>
      <c r="D58" s="93" t="s">
        <v>48</v>
      </c>
      <c r="E58" s="152"/>
      <c r="F58" s="208" t="s">
        <v>171</v>
      </c>
      <c r="G58" s="71">
        <v>9.4</v>
      </c>
      <c r="H58" s="69">
        <f t="shared" ref="H58:H63" si="93">IF(ISNUMBER(G58),RANK(G58,$G$9:$G$64,1),"")</f>
        <v>16</v>
      </c>
      <c r="I58" s="72">
        <f>IF(H58="","",RANK(H58,$H$58:$H$63,1))</f>
        <v>4</v>
      </c>
      <c r="J58" s="73">
        <f t="shared" ref="J58:J63" si="94">IF(I58&lt;6,H58,"")</f>
        <v>16</v>
      </c>
      <c r="K58" s="74">
        <v>210</v>
      </c>
      <c r="L58" s="69">
        <f t="shared" ref="L58:L63" si="95">IF(ISNUMBER(K58),RANK(K58,$K$9:$K$64,0),"")</f>
        <v>3</v>
      </c>
      <c r="M58" s="72">
        <f t="shared" ref="M58" si="96">IF(L58="","",RANK(L58,L58:L63,1))</f>
        <v>2</v>
      </c>
      <c r="N58" s="73">
        <f>IF(M58&lt;6,L58,"")</f>
        <v>3</v>
      </c>
      <c r="O58" s="75">
        <v>9.6759259259259248E-4</v>
      </c>
      <c r="P58" s="69">
        <f t="shared" ref="P58:P63" si="97">IF(ISNUMBER(O58),RANK(O58,$O$9:$O$64,1),"")</f>
        <v>13</v>
      </c>
      <c r="Q58" s="72">
        <f>IF(P58="","",RANK(P58,$P$58:$P$63,1))</f>
        <v>6</v>
      </c>
      <c r="R58" s="73" t="str">
        <f t="shared" ref="R58:R63" si="98">IF(Q58&lt;6,P58,"")</f>
        <v/>
      </c>
      <c r="S58" s="76">
        <f t="shared" si="10"/>
        <v>32</v>
      </c>
      <c r="T58" s="76">
        <f t="shared" ref="T58:T63" si="99">IF(ISNUMBER(S58),RANK(S58,$S$9:$S$64,1),"")</f>
        <v>9</v>
      </c>
      <c r="U58" s="258">
        <f>SUM(J58:J63,N58:N63,R58:R63)</f>
        <v>143</v>
      </c>
      <c r="V58" s="260">
        <f>IF(ISNUMBER(U58),RANK(U58,$U$9:$U$64,1),"")</f>
        <v>1</v>
      </c>
    </row>
    <row r="59" spans="1:22" ht="15" customHeight="1" thickBot="1" x14ac:dyDescent="0.3">
      <c r="A59" s="147">
        <v>26</v>
      </c>
      <c r="B59" s="144" t="s">
        <v>477</v>
      </c>
      <c r="C59" s="54"/>
      <c r="D59" s="93" t="s">
        <v>48</v>
      </c>
      <c r="E59" s="115"/>
      <c r="F59" s="208" t="s">
        <v>171</v>
      </c>
      <c r="G59" s="49">
        <v>8.9</v>
      </c>
      <c r="H59" s="59">
        <f t="shared" si="93"/>
        <v>3</v>
      </c>
      <c r="I59" s="72">
        <f t="shared" ref="I59:I63" si="100">IF(H59="","",RANK(H59,$H$58:$H$63,1))</f>
        <v>2</v>
      </c>
      <c r="J59" s="51">
        <f t="shared" si="94"/>
        <v>3</v>
      </c>
      <c r="K59" s="52">
        <v>226</v>
      </c>
      <c r="L59" s="59">
        <f t="shared" si="95"/>
        <v>1</v>
      </c>
      <c r="M59" s="50">
        <f t="shared" ref="M59" si="101">IF(L59="","",RANK(L59,L58:L63,1))</f>
        <v>1</v>
      </c>
      <c r="N59" s="51">
        <f t="shared" ref="N59:N63" si="102">IF(M59&lt;6,L59,"")</f>
        <v>1</v>
      </c>
      <c r="O59" s="53">
        <v>9.3055555555555545E-4</v>
      </c>
      <c r="P59" s="59">
        <f t="shared" si="97"/>
        <v>7</v>
      </c>
      <c r="Q59" s="72">
        <f t="shared" ref="Q59:Q63" si="103">IF(P59="","",RANK(P59,$P$58:$P$63,1))</f>
        <v>2</v>
      </c>
      <c r="R59" s="51">
        <f t="shared" si="98"/>
        <v>7</v>
      </c>
      <c r="S59" s="76">
        <f t="shared" si="10"/>
        <v>11</v>
      </c>
      <c r="T59" s="60">
        <f t="shared" si="99"/>
        <v>1</v>
      </c>
      <c r="U59" s="258"/>
      <c r="V59" s="260"/>
    </row>
    <row r="60" spans="1:22" ht="15" customHeight="1" thickBot="1" x14ac:dyDescent="0.3">
      <c r="A60" s="147">
        <v>27</v>
      </c>
      <c r="B60" s="144" t="s">
        <v>478</v>
      </c>
      <c r="C60" s="54"/>
      <c r="D60" s="93" t="s">
        <v>48</v>
      </c>
      <c r="E60" s="115"/>
      <c r="F60" s="208" t="s">
        <v>171</v>
      </c>
      <c r="G60" s="49">
        <v>9.9</v>
      </c>
      <c r="H60" s="59">
        <f t="shared" si="93"/>
        <v>26</v>
      </c>
      <c r="I60" s="72">
        <f t="shared" si="100"/>
        <v>6</v>
      </c>
      <c r="J60" s="51" t="str">
        <f t="shared" si="94"/>
        <v/>
      </c>
      <c r="K60" s="52">
        <v>190</v>
      </c>
      <c r="L60" s="59">
        <f t="shared" si="95"/>
        <v>21</v>
      </c>
      <c r="M60" s="50">
        <f t="shared" ref="M60" si="104">IF(L60="","",RANK(L60,L58:L63,1))</f>
        <v>5</v>
      </c>
      <c r="N60" s="51"/>
      <c r="O60" s="53">
        <v>9.5486111111111108E-4</v>
      </c>
      <c r="P60" s="59">
        <f t="shared" si="97"/>
        <v>11</v>
      </c>
      <c r="Q60" s="72">
        <f t="shared" si="103"/>
        <v>4</v>
      </c>
      <c r="R60" s="51">
        <f t="shared" si="98"/>
        <v>11</v>
      </c>
      <c r="S60" s="76">
        <f t="shared" si="10"/>
        <v>58</v>
      </c>
      <c r="T60" s="60">
        <f t="shared" si="99"/>
        <v>21</v>
      </c>
      <c r="U60" s="258"/>
      <c r="V60" s="260"/>
    </row>
    <row r="61" spans="1:22" ht="15" customHeight="1" thickBot="1" x14ac:dyDescent="0.3">
      <c r="A61" s="147">
        <v>28</v>
      </c>
      <c r="B61" s="144" t="s">
        <v>479</v>
      </c>
      <c r="C61" s="54"/>
      <c r="D61" s="93" t="s">
        <v>48</v>
      </c>
      <c r="E61" s="115"/>
      <c r="F61" s="208" t="s">
        <v>171</v>
      </c>
      <c r="G61" s="49">
        <v>9.6</v>
      </c>
      <c r="H61" s="59">
        <f t="shared" si="93"/>
        <v>22</v>
      </c>
      <c r="I61" s="72">
        <f t="shared" si="100"/>
        <v>5</v>
      </c>
      <c r="J61" s="51">
        <f t="shared" si="94"/>
        <v>22</v>
      </c>
      <c r="K61" s="52">
        <v>194</v>
      </c>
      <c r="L61" s="59">
        <f t="shared" si="95"/>
        <v>17</v>
      </c>
      <c r="M61" s="50">
        <f t="shared" ref="M61" si="105">IF(L61="","",RANK(L61,L58:L63,1))</f>
        <v>4</v>
      </c>
      <c r="N61" s="51">
        <f t="shared" si="102"/>
        <v>17</v>
      </c>
      <c r="O61" s="53">
        <v>9.3402777777777766E-4</v>
      </c>
      <c r="P61" s="59">
        <f t="shared" si="97"/>
        <v>8</v>
      </c>
      <c r="Q61" s="72">
        <f t="shared" si="103"/>
        <v>3</v>
      </c>
      <c r="R61" s="51">
        <f t="shared" si="98"/>
        <v>8</v>
      </c>
      <c r="S61" s="76">
        <f t="shared" si="10"/>
        <v>47</v>
      </c>
      <c r="T61" s="60">
        <f t="shared" si="99"/>
        <v>15</v>
      </c>
      <c r="U61" s="258"/>
      <c r="V61" s="260"/>
    </row>
    <row r="62" spans="1:22" ht="15" customHeight="1" thickBot="1" x14ac:dyDescent="0.3">
      <c r="A62" s="147">
        <v>29</v>
      </c>
      <c r="B62" s="144" t="s">
        <v>480</v>
      </c>
      <c r="C62" s="54"/>
      <c r="D62" s="93" t="s">
        <v>48</v>
      </c>
      <c r="E62" s="115"/>
      <c r="F62" s="208" t="s">
        <v>171</v>
      </c>
      <c r="G62" s="49">
        <v>9.1999999999999993</v>
      </c>
      <c r="H62" s="59">
        <f t="shared" si="93"/>
        <v>9</v>
      </c>
      <c r="I62" s="72">
        <f t="shared" si="100"/>
        <v>3</v>
      </c>
      <c r="J62" s="51">
        <f t="shared" si="94"/>
        <v>9</v>
      </c>
      <c r="K62" s="52">
        <v>190</v>
      </c>
      <c r="L62" s="59">
        <f t="shared" si="95"/>
        <v>21</v>
      </c>
      <c r="M62" s="50">
        <f t="shared" ref="M62" si="106">IF(L62="","",RANK(L62,L58:L63,1))</f>
        <v>5</v>
      </c>
      <c r="N62" s="51">
        <f t="shared" si="102"/>
        <v>21</v>
      </c>
      <c r="O62" s="53">
        <v>9.5833333333333328E-4</v>
      </c>
      <c r="P62" s="59">
        <f t="shared" si="97"/>
        <v>12</v>
      </c>
      <c r="Q62" s="72">
        <f t="shared" si="103"/>
        <v>5</v>
      </c>
      <c r="R62" s="51">
        <f t="shared" si="98"/>
        <v>12</v>
      </c>
      <c r="S62" s="76">
        <f t="shared" si="10"/>
        <v>42</v>
      </c>
      <c r="T62" s="60">
        <f t="shared" si="99"/>
        <v>11</v>
      </c>
      <c r="U62" s="258"/>
      <c r="V62" s="260"/>
    </row>
    <row r="63" spans="1:22" ht="15.75" customHeight="1" thickBot="1" x14ac:dyDescent="0.3">
      <c r="A63" s="147">
        <v>30</v>
      </c>
      <c r="B63" s="144" t="s">
        <v>481</v>
      </c>
      <c r="C63" s="54"/>
      <c r="D63" s="93" t="s">
        <v>48</v>
      </c>
      <c r="E63" s="115"/>
      <c r="F63" s="208" t="s">
        <v>171</v>
      </c>
      <c r="G63" s="49">
        <v>8.6999999999999993</v>
      </c>
      <c r="H63" s="59">
        <f t="shared" si="93"/>
        <v>2</v>
      </c>
      <c r="I63" s="72">
        <f t="shared" si="100"/>
        <v>1</v>
      </c>
      <c r="J63" s="63">
        <f t="shared" si="94"/>
        <v>2</v>
      </c>
      <c r="K63" s="52">
        <v>201</v>
      </c>
      <c r="L63" s="59">
        <f t="shared" si="95"/>
        <v>9</v>
      </c>
      <c r="M63" s="50">
        <f t="shared" ref="M63" si="107">IF(L63="","",RANK(L63,L58:L63,1))</f>
        <v>3</v>
      </c>
      <c r="N63" s="63">
        <f t="shared" si="102"/>
        <v>9</v>
      </c>
      <c r="O63" s="53">
        <v>7.9629629629629636E-4</v>
      </c>
      <c r="P63" s="59">
        <f t="shared" si="97"/>
        <v>2</v>
      </c>
      <c r="Q63" s="72">
        <f t="shared" si="103"/>
        <v>1</v>
      </c>
      <c r="R63" s="63">
        <f t="shared" si="98"/>
        <v>2</v>
      </c>
      <c r="S63" s="76">
        <f t="shared" si="10"/>
        <v>13</v>
      </c>
      <c r="T63" s="60">
        <f t="shared" si="99"/>
        <v>2</v>
      </c>
      <c r="U63" s="259"/>
      <c r="V63" s="261"/>
    </row>
    <row r="64" spans="1:22" ht="23.25" customHeight="1" thickBot="1" x14ac:dyDescent="0.3">
      <c r="A64" s="148"/>
      <c r="B64" s="145" t="s">
        <v>29</v>
      </c>
      <c r="C64" s="56"/>
      <c r="D64" s="96"/>
      <c r="E64" s="118"/>
      <c r="F64" s="205"/>
      <c r="G64" s="57"/>
      <c r="H64" s="70"/>
      <c r="I64" s="66" t="s">
        <v>25</v>
      </c>
      <c r="J64" s="64">
        <f>SUM(J58:J63)</f>
        <v>52</v>
      </c>
      <c r="K64" s="77"/>
      <c r="L64" s="70"/>
      <c r="M64" s="66" t="s">
        <v>25</v>
      </c>
      <c r="N64" s="64">
        <f t="shared" ref="N64" si="108">SUM(N58:N63)</f>
        <v>51</v>
      </c>
      <c r="O64" s="78"/>
      <c r="P64" s="70"/>
      <c r="Q64" s="66" t="s">
        <v>25</v>
      </c>
      <c r="R64" s="64">
        <f t="shared" ref="R64" si="109">SUM(R58:R63)</f>
        <v>40</v>
      </c>
      <c r="S64" s="76"/>
      <c r="T64" s="58"/>
      <c r="U64" s="67"/>
      <c r="V64" s="68"/>
    </row>
  </sheetData>
  <sheetProtection sheet="1" objects="1" scenarios="1"/>
  <mergeCells count="33">
    <mergeCell ref="U58:U63"/>
    <mergeCell ref="V58:V63"/>
    <mergeCell ref="U37:U42"/>
    <mergeCell ref="V37:V42"/>
    <mergeCell ref="U44:U49"/>
    <mergeCell ref="V44:V49"/>
    <mergeCell ref="U51:U56"/>
    <mergeCell ref="V51:V56"/>
    <mergeCell ref="T7:T8"/>
    <mergeCell ref="U30:U35"/>
    <mergeCell ref="V30:V35"/>
    <mergeCell ref="U23:U28"/>
    <mergeCell ref="V23:V28"/>
    <mergeCell ref="U16:U21"/>
    <mergeCell ref="V16:V21"/>
    <mergeCell ref="V9:V14"/>
    <mergeCell ref="U9:U14"/>
    <mergeCell ref="K7:N7"/>
    <mergeCell ref="C7:C8"/>
    <mergeCell ref="E7:E8"/>
    <mergeCell ref="A1:V1"/>
    <mergeCell ref="A2:V2"/>
    <mergeCell ref="A3:V3"/>
    <mergeCell ref="A4:V4"/>
    <mergeCell ref="D7:D8"/>
    <mergeCell ref="A7:A8"/>
    <mergeCell ref="B7:B8"/>
    <mergeCell ref="F7:F8"/>
    <mergeCell ref="G7:J7"/>
    <mergeCell ref="U7:U8"/>
    <mergeCell ref="V7:V8"/>
    <mergeCell ref="O7:R7"/>
    <mergeCell ref="S7:S8"/>
  </mergeCells>
  <conditionalFormatting sqref="T9:T15">
    <cfRule type="cellIs" dxfId="104" priority="115" operator="equal">
      <formula>3</formula>
    </cfRule>
    <cfRule type="cellIs" dxfId="103" priority="116" operator="equal">
      <formula>2</formula>
    </cfRule>
    <cfRule type="cellIs" dxfId="102" priority="117" operator="equal">
      <formula>1</formula>
    </cfRule>
  </conditionalFormatting>
  <conditionalFormatting sqref="T16:T22">
    <cfRule type="cellIs" dxfId="101" priority="55" operator="equal">
      <formula>3</formula>
    </cfRule>
    <cfRule type="cellIs" dxfId="100" priority="56" operator="equal">
      <formula>2</formula>
    </cfRule>
    <cfRule type="cellIs" dxfId="99" priority="57" operator="equal">
      <formula>1</formula>
    </cfRule>
  </conditionalFormatting>
  <conditionalFormatting sqref="T23:T29">
    <cfRule type="cellIs" dxfId="98" priority="48" operator="equal">
      <formula>3</formula>
    </cfRule>
    <cfRule type="cellIs" dxfId="97" priority="49" operator="equal">
      <formula>2</formula>
    </cfRule>
    <cfRule type="cellIs" dxfId="96" priority="50" operator="equal">
      <formula>1</formula>
    </cfRule>
  </conditionalFormatting>
  <conditionalFormatting sqref="T30:T64">
    <cfRule type="cellIs" dxfId="95" priority="41" operator="equal">
      <formula>3</formula>
    </cfRule>
    <cfRule type="cellIs" dxfId="94" priority="42" operator="equal">
      <formula>2</formula>
    </cfRule>
    <cfRule type="cellIs" dxfId="93" priority="43" operator="equal">
      <formula>1</formula>
    </cfRule>
  </conditionalFormatting>
  <conditionalFormatting sqref="V9 V15:V16 V22:V23 V29:V30 V36:V37 V43:V44 V50:V51 V57:V58 V64">
    <cfRule type="cellIs" dxfId="92" priority="16" operator="equal">
      <formula>3</formula>
    </cfRule>
    <cfRule type="cellIs" dxfId="91" priority="17" operator="equal">
      <formula>2</formula>
    </cfRule>
    <cfRule type="cellIs" dxfId="90" priority="18" operator="equal">
      <formula>1</formula>
    </cfRule>
  </conditionalFormatting>
  <conditionalFormatting sqref="H9:H64">
    <cfRule type="cellIs" dxfId="89" priority="13" operator="equal">
      <formula>3</formula>
    </cfRule>
    <cfRule type="cellIs" dxfId="88" priority="14" operator="equal">
      <formula>2</formula>
    </cfRule>
    <cfRule type="cellIs" dxfId="87" priority="15" operator="equal">
      <formula>1</formula>
    </cfRule>
  </conditionalFormatting>
  <conditionalFormatting sqref="L9:L64">
    <cfRule type="cellIs" dxfId="86" priority="10" operator="equal">
      <formula>3</formula>
    </cfRule>
    <cfRule type="cellIs" dxfId="85" priority="11" operator="equal">
      <formula>2</formula>
    </cfRule>
    <cfRule type="cellIs" dxfId="84" priority="12" operator="equal">
      <formula>1</formula>
    </cfRule>
  </conditionalFormatting>
  <conditionalFormatting sqref="P9:P64">
    <cfRule type="cellIs" dxfId="83" priority="7" operator="equal">
      <formula>3</formula>
    </cfRule>
    <cfRule type="cellIs" dxfId="82" priority="8" operator="equal">
      <formula>2</formula>
    </cfRule>
    <cfRule type="cellIs" dxfId="81" priority="9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scale="49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0"/>
  <sheetViews>
    <sheetView topLeftCell="A9" workbookViewId="0">
      <selection activeCell="F24" sqref="F24"/>
    </sheetView>
  </sheetViews>
  <sheetFormatPr defaultRowHeight="15" x14ac:dyDescent="0.25"/>
  <cols>
    <col min="1" max="1" width="7.28515625" customWidth="1"/>
    <col min="2" max="2" width="3.7109375" customWidth="1"/>
    <col min="3" max="3" width="53.140625" customWidth="1"/>
    <col min="4" max="4" width="21.5703125" customWidth="1"/>
    <col min="5" max="5" width="23.28515625" customWidth="1"/>
    <col min="6" max="6" width="22.140625" customWidth="1"/>
    <col min="8" max="8" width="3.7109375" customWidth="1"/>
    <col min="9" max="9" width="30.7109375" customWidth="1"/>
    <col min="10" max="11" width="11.42578125" customWidth="1"/>
  </cols>
  <sheetData>
    <row r="1" spans="1:11" ht="17.100000000000001" customHeight="1" x14ac:dyDescent="0.25">
      <c r="A1" s="280" t="s">
        <v>42</v>
      </c>
      <c r="B1" s="280"/>
      <c r="C1" s="280"/>
      <c r="D1" s="280"/>
      <c r="E1" s="280"/>
      <c r="F1" s="280"/>
      <c r="G1" s="280"/>
      <c r="H1" s="97"/>
      <c r="I1" s="97"/>
      <c r="J1" s="97"/>
      <c r="K1" s="97"/>
    </row>
    <row r="2" spans="1:11" ht="17.100000000000001" customHeight="1" x14ac:dyDescent="0.25">
      <c r="A2" s="280" t="s">
        <v>148</v>
      </c>
      <c r="B2" s="280"/>
      <c r="C2" s="280"/>
      <c r="D2" s="280"/>
      <c r="E2" s="280"/>
      <c r="F2" s="280"/>
      <c r="G2" s="280"/>
      <c r="H2" s="97"/>
      <c r="I2" s="97"/>
      <c r="J2" s="97"/>
      <c r="K2" s="97"/>
    </row>
    <row r="3" spans="1:11" ht="17.100000000000001" customHeight="1" x14ac:dyDescent="0.25">
      <c r="A3" s="280" t="s">
        <v>44</v>
      </c>
      <c r="B3" s="280"/>
      <c r="C3" s="280"/>
      <c r="D3" s="280"/>
      <c r="E3" s="280"/>
      <c r="F3" s="280"/>
      <c r="G3" s="280"/>
      <c r="H3" s="97"/>
      <c r="I3" s="97"/>
      <c r="J3" s="97"/>
      <c r="K3" s="97"/>
    </row>
    <row r="4" spans="1:11" ht="17.100000000000001" customHeight="1" x14ac:dyDescent="0.25">
      <c r="A4" s="280" t="s">
        <v>59</v>
      </c>
      <c r="B4" s="280"/>
      <c r="C4" s="280"/>
      <c r="D4" s="280"/>
      <c r="E4" s="280"/>
      <c r="F4" s="280"/>
      <c r="G4" s="280"/>
      <c r="H4" s="97"/>
      <c r="I4" s="97"/>
      <c r="J4" s="97"/>
      <c r="K4" s="97"/>
    </row>
    <row r="5" spans="1:11" ht="15.75" x14ac:dyDescent="0.25"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5.75" x14ac:dyDescent="0.25">
      <c r="B6" s="88"/>
      <c r="C6" s="88" t="s">
        <v>43</v>
      </c>
      <c r="D6" s="88"/>
      <c r="E6" s="91" t="s">
        <v>40</v>
      </c>
      <c r="F6" s="88"/>
      <c r="G6" s="88"/>
      <c r="I6" s="91"/>
      <c r="J6" s="91"/>
      <c r="K6" s="91"/>
    </row>
    <row r="7" spans="1:11" ht="8.25" customHeight="1" x14ac:dyDescent="0.25"/>
    <row r="8" spans="1:11" ht="15.75" x14ac:dyDescent="0.25">
      <c r="B8" s="279" t="s">
        <v>35</v>
      </c>
      <c r="C8" s="279"/>
      <c r="D8" s="279"/>
      <c r="E8" s="279"/>
      <c r="F8" s="279"/>
      <c r="H8" s="279"/>
      <c r="I8" s="279"/>
      <c r="J8" s="279"/>
      <c r="K8" s="279"/>
    </row>
    <row r="9" spans="1:11" ht="6.75" customHeight="1" x14ac:dyDescent="0.25"/>
    <row r="10" spans="1:11" ht="45" x14ac:dyDescent="0.25">
      <c r="B10" s="59" t="s">
        <v>60</v>
      </c>
      <c r="C10" s="59" t="s">
        <v>51</v>
      </c>
      <c r="D10" s="101" t="s">
        <v>62</v>
      </c>
      <c r="E10" s="101" t="s">
        <v>63</v>
      </c>
      <c r="F10" s="101" t="s">
        <v>64</v>
      </c>
    </row>
    <row r="11" spans="1:11" ht="27" customHeight="1" x14ac:dyDescent="0.25">
      <c r="B11" s="3">
        <v>1</v>
      </c>
      <c r="C11" s="99"/>
      <c r="D11" s="102">
        <f>'Итог многоборье'!D11</f>
        <v>2</v>
      </c>
      <c r="E11" s="102">
        <f>Л.эстафета!D11</f>
        <v>0</v>
      </c>
      <c r="F11" s="102">
        <f>IFERROR(RANK(D11,$D$11:$D$18,1),0)</f>
        <v>2</v>
      </c>
    </row>
    <row r="12" spans="1:11" ht="27" customHeight="1" x14ac:dyDescent="0.25">
      <c r="B12" s="3">
        <v>2</v>
      </c>
      <c r="C12" s="99"/>
      <c r="D12" s="102">
        <f>'Итог многоборье'!D12</f>
        <v>3</v>
      </c>
      <c r="E12" s="102">
        <f>Л.эстафета!D12</f>
        <v>0</v>
      </c>
      <c r="F12" s="102">
        <f t="shared" ref="F12:F18" si="0">IFERROR(RANK(D12,$D$11:$D$18,1),0)</f>
        <v>3</v>
      </c>
    </row>
    <row r="13" spans="1:11" ht="27" customHeight="1" x14ac:dyDescent="0.25">
      <c r="B13" s="3">
        <v>3</v>
      </c>
      <c r="C13" s="99"/>
      <c r="D13" s="102">
        <f>'Итог многоборье'!D13</f>
        <v>8</v>
      </c>
      <c r="E13" s="102">
        <f>Л.эстафета!D13</f>
        <v>0</v>
      </c>
      <c r="F13" s="102">
        <f t="shared" si="0"/>
        <v>8</v>
      </c>
    </row>
    <row r="14" spans="1:11" ht="27" customHeight="1" x14ac:dyDescent="0.25">
      <c r="B14" s="3">
        <v>4</v>
      </c>
      <c r="C14" s="99"/>
      <c r="D14" s="102">
        <f>'Итог многоборье'!D14</f>
        <v>7</v>
      </c>
      <c r="E14" s="102">
        <f>Л.эстафета!D14</f>
        <v>0</v>
      </c>
      <c r="F14" s="102">
        <f>IFERROR(RANK(D14,$D$11:$D$18,1),0)</f>
        <v>7</v>
      </c>
    </row>
    <row r="15" spans="1:11" ht="27" customHeight="1" x14ac:dyDescent="0.25">
      <c r="B15" s="3">
        <v>5</v>
      </c>
      <c r="C15" s="99"/>
      <c r="D15" s="102">
        <f>'Итог многоборье'!D15</f>
        <v>4</v>
      </c>
      <c r="E15" s="102">
        <f>Л.эстафета!D15</f>
        <v>0</v>
      </c>
      <c r="F15" s="102">
        <f t="shared" si="0"/>
        <v>4</v>
      </c>
    </row>
    <row r="16" spans="1:11" ht="27" customHeight="1" x14ac:dyDescent="0.25">
      <c r="B16" s="3">
        <v>6</v>
      </c>
      <c r="C16" s="99"/>
      <c r="D16" s="102">
        <f>'Итог многоборье'!D16</f>
        <v>5</v>
      </c>
      <c r="E16" s="102">
        <f>Л.эстафета!D16</f>
        <v>0</v>
      </c>
      <c r="F16" s="102">
        <f t="shared" si="0"/>
        <v>5</v>
      </c>
    </row>
    <row r="17" spans="2:11" ht="27" customHeight="1" x14ac:dyDescent="0.25">
      <c r="B17" s="3">
        <v>7</v>
      </c>
      <c r="C17" s="99"/>
      <c r="D17" s="102">
        <f>'Итог многоборье'!D17</f>
        <v>6</v>
      </c>
      <c r="E17" s="102">
        <f>Л.эстафета!D17</f>
        <v>0</v>
      </c>
      <c r="F17" s="102">
        <f t="shared" si="0"/>
        <v>6</v>
      </c>
    </row>
    <row r="18" spans="2:11" ht="27" customHeight="1" x14ac:dyDescent="0.25">
      <c r="B18" s="3">
        <v>8</v>
      </c>
      <c r="C18" s="99"/>
      <c r="D18" s="102">
        <f>'Итог многоборье'!D18</f>
        <v>1</v>
      </c>
      <c r="E18" s="102">
        <f>Л.эстафета!D18</f>
        <v>0</v>
      </c>
      <c r="F18" s="102">
        <f t="shared" si="0"/>
        <v>1</v>
      </c>
    </row>
    <row r="20" spans="2:11" ht="15.75" x14ac:dyDescent="0.25">
      <c r="B20" s="279" t="s">
        <v>36</v>
      </c>
      <c r="C20" s="279"/>
      <c r="D20" s="279"/>
      <c r="E20" s="279"/>
      <c r="F20" s="279"/>
      <c r="H20" s="279"/>
      <c r="I20" s="279"/>
      <c r="J20" s="279"/>
      <c r="K20" s="279"/>
    </row>
    <row r="21" spans="2:11" ht="6.75" customHeight="1" x14ac:dyDescent="0.25"/>
    <row r="22" spans="2:11" ht="45" x14ac:dyDescent="0.25">
      <c r="B22" s="59" t="s">
        <v>60</v>
      </c>
      <c r="C22" s="59" t="s">
        <v>51</v>
      </c>
      <c r="D22" s="101" t="s">
        <v>62</v>
      </c>
      <c r="E22" s="101" t="s">
        <v>63</v>
      </c>
      <c r="F22" s="101" t="s">
        <v>64</v>
      </c>
    </row>
    <row r="23" spans="2:11" ht="27" customHeight="1" x14ac:dyDescent="0.25">
      <c r="B23" s="3">
        <v>1</v>
      </c>
      <c r="C23" s="99"/>
      <c r="D23" s="102">
        <f>'Итог многоборье'!I11</f>
        <v>2</v>
      </c>
      <c r="E23" s="102">
        <f>Л.эстафета!I11</f>
        <v>0</v>
      </c>
      <c r="F23" s="102">
        <f>IFERROR(RANK(D23,$D$11:$D$18,1),0)</f>
        <v>2</v>
      </c>
    </row>
    <row r="24" spans="2:11" ht="27" customHeight="1" x14ac:dyDescent="0.25">
      <c r="B24" s="3">
        <v>2</v>
      </c>
      <c r="C24" s="99"/>
      <c r="D24" s="102">
        <f>'Итог многоборье'!I12</f>
        <v>1</v>
      </c>
      <c r="E24" s="102">
        <f>Л.эстафета!I12</f>
        <v>0</v>
      </c>
      <c r="F24" s="102">
        <f>IFERROR(RANK(D24,$D$11:$D$18,1),0)</f>
        <v>1</v>
      </c>
    </row>
    <row r="25" spans="2:11" ht="27" customHeight="1" x14ac:dyDescent="0.25">
      <c r="B25" s="3">
        <v>3</v>
      </c>
      <c r="C25" s="99"/>
      <c r="D25" s="102">
        <f>'Итог многоборье'!I13</f>
        <v>6</v>
      </c>
      <c r="E25" s="102">
        <f>Л.эстафета!I13</f>
        <v>0</v>
      </c>
      <c r="F25" s="102">
        <f t="shared" ref="F25:F30" si="1">IFERROR(RANK(D25,$D$11:$D$18,1),0)</f>
        <v>6</v>
      </c>
    </row>
    <row r="26" spans="2:11" ht="27" customHeight="1" x14ac:dyDescent="0.25">
      <c r="B26" s="3">
        <v>4</v>
      </c>
      <c r="C26" s="99"/>
      <c r="D26" s="102">
        <f>'Итог многоборье'!I14</f>
        <v>4</v>
      </c>
      <c r="E26" s="102">
        <f>Л.эстафета!I14</f>
        <v>0</v>
      </c>
      <c r="F26" s="102">
        <f t="shared" si="1"/>
        <v>4</v>
      </c>
    </row>
    <row r="27" spans="2:11" ht="27" customHeight="1" x14ac:dyDescent="0.25">
      <c r="B27" s="3">
        <v>5</v>
      </c>
      <c r="C27" s="99"/>
      <c r="D27" s="102">
        <f>'Итог многоборье'!I15</f>
        <v>5</v>
      </c>
      <c r="E27" s="102">
        <f>Л.эстафета!I15</f>
        <v>0</v>
      </c>
      <c r="F27" s="102">
        <f t="shared" si="1"/>
        <v>5</v>
      </c>
    </row>
    <row r="28" spans="2:11" ht="27" customHeight="1" x14ac:dyDescent="0.25">
      <c r="B28" s="3">
        <v>6</v>
      </c>
      <c r="C28" s="99"/>
      <c r="D28" s="102">
        <f>'Итог многоборье'!I16</f>
        <v>8</v>
      </c>
      <c r="E28" s="102">
        <f>Л.эстафета!I16</f>
        <v>0</v>
      </c>
      <c r="F28" s="102">
        <f t="shared" si="1"/>
        <v>8</v>
      </c>
    </row>
    <row r="29" spans="2:11" ht="27" customHeight="1" x14ac:dyDescent="0.25">
      <c r="B29" s="3">
        <v>7</v>
      </c>
      <c r="C29" s="99"/>
      <c r="D29" s="102">
        <f>'Итог многоборье'!I17</f>
        <v>7</v>
      </c>
      <c r="E29" s="102">
        <f>Л.эстафета!I17</f>
        <v>0</v>
      </c>
      <c r="F29" s="102">
        <f t="shared" si="1"/>
        <v>7</v>
      </c>
    </row>
    <row r="30" spans="2:11" ht="27" customHeight="1" x14ac:dyDescent="0.25">
      <c r="B30" s="3">
        <v>8</v>
      </c>
      <c r="C30" s="99"/>
      <c r="D30" s="102">
        <f>'Итог многоборье'!I18</f>
        <v>3</v>
      </c>
      <c r="E30" s="102">
        <f>Л.эстафета!I18</f>
        <v>0</v>
      </c>
      <c r="F30" s="102">
        <f t="shared" si="1"/>
        <v>3</v>
      </c>
    </row>
  </sheetData>
  <mergeCells count="8">
    <mergeCell ref="H20:K20"/>
    <mergeCell ref="B8:F8"/>
    <mergeCell ref="H8:K8"/>
    <mergeCell ref="A1:G1"/>
    <mergeCell ref="A2:G2"/>
    <mergeCell ref="A3:G3"/>
    <mergeCell ref="A4:G4"/>
    <mergeCell ref="B20:F20"/>
  </mergeCells>
  <conditionalFormatting sqref="F11:F18">
    <cfRule type="cellIs" dxfId="5" priority="10" operator="equal">
      <formula>3</formula>
    </cfRule>
    <cfRule type="cellIs" dxfId="4" priority="11" operator="equal">
      <formula>2</formula>
    </cfRule>
    <cfRule type="cellIs" dxfId="3" priority="12" operator="equal">
      <formula>1</formula>
    </cfRule>
  </conditionalFormatting>
  <conditionalFormatting sqref="F23:F30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4"/>
  <sheetViews>
    <sheetView zoomScale="70" zoomScaleNormal="70" workbookViewId="0">
      <selection activeCell="V12" sqref="V12"/>
    </sheetView>
  </sheetViews>
  <sheetFormatPr defaultRowHeight="15" x14ac:dyDescent="0.25"/>
  <cols>
    <col min="1" max="1" width="4" style="104" customWidth="1"/>
    <col min="2" max="2" width="33.7109375" style="104" customWidth="1"/>
    <col min="3" max="4" width="11.7109375" style="104" customWidth="1"/>
    <col min="5" max="5" width="11.85546875" style="104" customWidth="1"/>
    <col min="6" max="9" width="11.7109375" style="104" customWidth="1"/>
    <col min="10" max="11" width="9.28515625" style="104" hidden="1" customWidth="1"/>
    <col min="12" max="13" width="9.28515625" style="104" customWidth="1"/>
    <col min="14" max="14" width="9.28515625" style="104" hidden="1" customWidth="1"/>
    <col min="15" max="16384" width="9.140625" style="104"/>
  </cols>
  <sheetData>
    <row r="1" spans="1:14" ht="15.75" x14ac:dyDescent="0.25">
      <c r="A1" s="283" t="s">
        <v>79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</row>
    <row r="2" spans="1:14" ht="15.75" x14ac:dyDescent="0.25">
      <c r="A2" s="283" t="s">
        <v>559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15.75" x14ac:dyDescent="0.25">
      <c r="A3" s="283" t="s">
        <v>78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</row>
    <row r="4" spans="1:14" ht="15.75" x14ac:dyDescent="0.25">
      <c r="A4" s="283" t="s">
        <v>562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</row>
    <row r="5" spans="1:14" ht="15.75" x14ac:dyDescent="0.25">
      <c r="A5" s="107"/>
    </row>
    <row r="6" spans="1:14" ht="15.75" x14ac:dyDescent="0.25">
      <c r="A6" s="283" t="s">
        <v>561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5.75" thickBot="1" x14ac:dyDescent="0.3"/>
    <row r="8" spans="1:14" ht="41.25" customHeight="1" thickBot="1" x14ac:dyDescent="0.3">
      <c r="A8" s="284" t="s">
        <v>61</v>
      </c>
      <c r="B8" s="286" t="s">
        <v>77</v>
      </c>
      <c r="C8" s="288" t="s">
        <v>76</v>
      </c>
      <c r="D8" s="289"/>
      <c r="E8" s="168" t="s">
        <v>75</v>
      </c>
      <c r="F8" s="288" t="s">
        <v>74</v>
      </c>
      <c r="G8" s="289"/>
      <c r="H8" s="292" t="s">
        <v>73</v>
      </c>
      <c r="I8" s="293"/>
      <c r="J8" s="292" t="s">
        <v>137</v>
      </c>
      <c r="K8" s="293"/>
      <c r="L8" s="290" t="s">
        <v>72</v>
      </c>
      <c r="M8" s="225" t="s">
        <v>71</v>
      </c>
      <c r="N8" s="281" t="s">
        <v>71</v>
      </c>
    </row>
    <row r="9" spans="1:14" ht="28.5" customHeight="1" x14ac:dyDescent="0.25">
      <c r="A9" s="285"/>
      <c r="B9" s="287"/>
      <c r="C9" s="169" t="s">
        <v>13</v>
      </c>
      <c r="D9" s="170" t="s">
        <v>12</v>
      </c>
      <c r="E9" s="171" t="s">
        <v>173</v>
      </c>
      <c r="F9" s="169" t="s">
        <v>13</v>
      </c>
      <c r="G9" s="170" t="s">
        <v>12</v>
      </c>
      <c r="H9" s="169" t="s">
        <v>13</v>
      </c>
      <c r="I9" s="170" t="s">
        <v>12</v>
      </c>
      <c r="J9" s="169" t="s">
        <v>13</v>
      </c>
      <c r="K9" s="170" t="s">
        <v>12</v>
      </c>
      <c r="L9" s="291"/>
      <c r="M9" s="226"/>
      <c r="N9" s="282"/>
    </row>
    <row r="10" spans="1:14" ht="42.75" customHeight="1" x14ac:dyDescent="0.25">
      <c r="A10" s="172">
        <v>1</v>
      </c>
      <c r="B10" s="173" t="s">
        <v>165</v>
      </c>
      <c r="C10" s="181">
        <v>4</v>
      </c>
      <c r="D10" s="182">
        <v>6</v>
      </c>
      <c r="E10" s="183">
        <v>1</v>
      </c>
      <c r="F10" s="184">
        <v>5</v>
      </c>
      <c r="G10" s="185">
        <v>4</v>
      </c>
      <c r="H10" s="186">
        <f>'Итог многоборье'!D11</f>
        <v>2</v>
      </c>
      <c r="I10" s="187">
        <f>'Итог многоборье'!I11</f>
        <v>2</v>
      </c>
      <c r="J10" s="139">
        <f>Л.эстафета!D11</f>
        <v>0</v>
      </c>
      <c r="K10" s="140">
        <f>Л.эстафета!I11</f>
        <v>0</v>
      </c>
      <c r="L10" s="202">
        <f t="shared" ref="L10:L17" si="0">SUM(C10:K10)</f>
        <v>24</v>
      </c>
      <c r="M10" s="235">
        <v>4</v>
      </c>
      <c r="N10" s="178">
        <f>RANK(L10,$L$10:$L$17,1)</f>
        <v>4</v>
      </c>
    </row>
    <row r="11" spans="1:14" ht="42.75" customHeight="1" x14ac:dyDescent="0.25">
      <c r="A11" s="172">
        <v>2</v>
      </c>
      <c r="B11" s="173" t="s">
        <v>166</v>
      </c>
      <c r="C11" s="181">
        <v>2</v>
      </c>
      <c r="D11" s="182">
        <v>2</v>
      </c>
      <c r="E11" s="183">
        <v>3</v>
      </c>
      <c r="F11" s="184">
        <v>7</v>
      </c>
      <c r="G11" s="185">
        <v>2</v>
      </c>
      <c r="H11" s="186">
        <f>'Итог многоборье'!D12</f>
        <v>3</v>
      </c>
      <c r="I11" s="187">
        <f>'Итог многоборье'!I12</f>
        <v>1</v>
      </c>
      <c r="J11" s="162">
        <f>Л.эстафета!D12</f>
        <v>0</v>
      </c>
      <c r="K11" s="163">
        <f>Л.эстафета!I12</f>
        <v>0</v>
      </c>
      <c r="L11" s="202">
        <f>SUM(C11:K11)</f>
        <v>20</v>
      </c>
      <c r="M11" s="235">
        <v>2</v>
      </c>
      <c r="N11" s="178">
        <f t="shared" ref="N11:N17" si="1">RANK(L11,$L$10:$L$17,1)</f>
        <v>2</v>
      </c>
    </row>
    <row r="12" spans="1:14" ht="42.75" customHeight="1" x14ac:dyDescent="0.25">
      <c r="A12" s="172">
        <v>3</v>
      </c>
      <c r="B12" s="173" t="s">
        <v>167</v>
      </c>
      <c r="C12" s="234">
        <v>8</v>
      </c>
      <c r="D12" s="182">
        <v>8</v>
      </c>
      <c r="E12" s="183">
        <v>7</v>
      </c>
      <c r="F12" s="184">
        <v>8</v>
      </c>
      <c r="G12" s="185">
        <v>7</v>
      </c>
      <c r="H12" s="186">
        <f>'Итог многоборье'!D13</f>
        <v>8</v>
      </c>
      <c r="I12" s="187">
        <f>'Итог многоборье'!I13</f>
        <v>6</v>
      </c>
      <c r="J12" s="162">
        <f>Л.эстафета!D13</f>
        <v>0</v>
      </c>
      <c r="K12" s="163">
        <f>Л.эстафета!I13</f>
        <v>0</v>
      </c>
      <c r="L12" s="202">
        <f t="shared" si="0"/>
        <v>52</v>
      </c>
      <c r="M12" s="235">
        <v>8</v>
      </c>
      <c r="N12" s="178">
        <f t="shared" si="1"/>
        <v>8</v>
      </c>
    </row>
    <row r="13" spans="1:14" ht="42.75" customHeight="1" x14ac:dyDescent="0.25">
      <c r="A13" s="172">
        <v>4</v>
      </c>
      <c r="B13" s="173" t="s">
        <v>168</v>
      </c>
      <c r="C13" s="181">
        <v>6</v>
      </c>
      <c r="D13" s="182">
        <v>1</v>
      </c>
      <c r="E13" s="183">
        <v>8</v>
      </c>
      <c r="F13" s="184">
        <v>6</v>
      </c>
      <c r="G13" s="185">
        <v>5</v>
      </c>
      <c r="H13" s="186">
        <f>'Итог многоборье'!D14</f>
        <v>7</v>
      </c>
      <c r="I13" s="187">
        <f>'Итог многоборье'!I14</f>
        <v>4</v>
      </c>
      <c r="J13" s="162">
        <f>Л.эстафета!D14</f>
        <v>0</v>
      </c>
      <c r="K13" s="163">
        <f>Л.эстафета!I14</f>
        <v>0</v>
      </c>
      <c r="L13" s="202">
        <f t="shared" si="0"/>
        <v>37</v>
      </c>
      <c r="M13" s="235">
        <v>5</v>
      </c>
      <c r="N13" s="178">
        <f t="shared" si="1"/>
        <v>5</v>
      </c>
    </row>
    <row r="14" spans="1:14" ht="42.75" customHeight="1" x14ac:dyDescent="0.25">
      <c r="A14" s="174">
        <v>5</v>
      </c>
      <c r="B14" s="175" t="s">
        <v>172</v>
      </c>
      <c r="C14" s="188">
        <v>3</v>
      </c>
      <c r="D14" s="189">
        <v>4</v>
      </c>
      <c r="E14" s="190">
        <v>2</v>
      </c>
      <c r="F14" s="191">
        <v>1</v>
      </c>
      <c r="G14" s="192">
        <v>3</v>
      </c>
      <c r="H14" s="193">
        <f>'Итог многоборье'!D15</f>
        <v>4</v>
      </c>
      <c r="I14" s="194">
        <f>'Итог многоборье'!I15</f>
        <v>5</v>
      </c>
      <c r="J14" s="164">
        <f>Л.эстафета!D15</f>
        <v>0</v>
      </c>
      <c r="K14" s="165">
        <f>Л.эстафета!I15</f>
        <v>0</v>
      </c>
      <c r="L14" s="203">
        <f t="shared" si="0"/>
        <v>22</v>
      </c>
      <c r="M14" s="236">
        <v>3</v>
      </c>
      <c r="N14" s="179">
        <f t="shared" si="1"/>
        <v>3</v>
      </c>
    </row>
    <row r="15" spans="1:14" ht="42.75" customHeight="1" x14ac:dyDescent="0.25">
      <c r="A15" s="172">
        <v>6</v>
      </c>
      <c r="B15" s="173" t="s">
        <v>169</v>
      </c>
      <c r="C15" s="181">
        <v>5</v>
      </c>
      <c r="D15" s="182">
        <v>5</v>
      </c>
      <c r="E15" s="183">
        <v>6</v>
      </c>
      <c r="F15" s="184">
        <v>2</v>
      </c>
      <c r="G15" s="185">
        <v>6</v>
      </c>
      <c r="H15" s="186">
        <f>'Итог многоборье'!D16</f>
        <v>5</v>
      </c>
      <c r="I15" s="187">
        <f>'Итог многоборье'!I16</f>
        <v>8</v>
      </c>
      <c r="J15" s="162">
        <f>Л.эстафета!D16</f>
        <v>0</v>
      </c>
      <c r="K15" s="163">
        <f>Л.эстафета!I16</f>
        <v>0</v>
      </c>
      <c r="L15" s="202">
        <f t="shared" si="0"/>
        <v>37</v>
      </c>
      <c r="M15" s="235">
        <v>6</v>
      </c>
      <c r="N15" s="178">
        <f t="shared" si="1"/>
        <v>5</v>
      </c>
    </row>
    <row r="16" spans="1:14" ht="42.75" customHeight="1" x14ac:dyDescent="0.25">
      <c r="A16" s="172">
        <v>7</v>
      </c>
      <c r="B16" s="173" t="s">
        <v>170</v>
      </c>
      <c r="C16" s="234">
        <v>8</v>
      </c>
      <c r="D16" s="182">
        <v>7</v>
      </c>
      <c r="E16" s="183">
        <v>4</v>
      </c>
      <c r="F16" s="184">
        <v>3</v>
      </c>
      <c r="G16" s="185">
        <v>8</v>
      </c>
      <c r="H16" s="186">
        <f>'Итог многоборье'!D17</f>
        <v>6</v>
      </c>
      <c r="I16" s="187">
        <f>'Итог многоборье'!I17</f>
        <v>7</v>
      </c>
      <c r="J16" s="162">
        <f>Л.эстафета!D17</f>
        <v>0</v>
      </c>
      <c r="K16" s="163">
        <f>Л.эстафета!I17</f>
        <v>0</v>
      </c>
      <c r="L16" s="202">
        <f t="shared" si="0"/>
        <v>43</v>
      </c>
      <c r="M16" s="235">
        <v>7</v>
      </c>
      <c r="N16" s="178">
        <f t="shared" si="1"/>
        <v>7</v>
      </c>
    </row>
    <row r="17" spans="1:16" ht="42.75" customHeight="1" thickBot="1" x14ac:dyDescent="0.3">
      <c r="A17" s="176">
        <v>8</v>
      </c>
      <c r="B17" s="177" t="s">
        <v>171</v>
      </c>
      <c r="C17" s="195">
        <v>1</v>
      </c>
      <c r="D17" s="196">
        <v>3</v>
      </c>
      <c r="E17" s="197">
        <v>5</v>
      </c>
      <c r="F17" s="198">
        <v>4</v>
      </c>
      <c r="G17" s="199">
        <v>1</v>
      </c>
      <c r="H17" s="200">
        <f>'Итог многоборье'!D18</f>
        <v>1</v>
      </c>
      <c r="I17" s="201">
        <f>'Итог многоборье'!I18</f>
        <v>3</v>
      </c>
      <c r="J17" s="166">
        <f>Л.эстафета!D18</f>
        <v>0</v>
      </c>
      <c r="K17" s="167">
        <f>Л.эстафета!I18</f>
        <v>0</v>
      </c>
      <c r="L17" s="204">
        <f t="shared" si="0"/>
        <v>18</v>
      </c>
      <c r="M17" s="237">
        <v>1</v>
      </c>
      <c r="N17" s="180">
        <f t="shared" si="1"/>
        <v>1</v>
      </c>
    </row>
    <row r="18" spans="1:16" ht="42.75" customHeight="1" x14ac:dyDescent="0.25">
      <c r="A18" s="142"/>
      <c r="B18" s="143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</row>
    <row r="19" spans="1:16" ht="42.75" customHeight="1" x14ac:dyDescent="0.25">
      <c r="A19" s="142"/>
      <c r="B19" s="143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0" spans="1:16" ht="42.75" hidden="1" customHeight="1" x14ac:dyDescent="0.25">
      <c r="A20" s="142"/>
      <c r="B20" s="143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</row>
    <row r="21" spans="1:16" ht="54.75" hidden="1" customHeight="1" x14ac:dyDescent="0.2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</row>
    <row r="22" spans="1:16" ht="15.75" hidden="1" x14ac:dyDescent="0.25">
      <c r="A22" s="106" t="s">
        <v>70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16" hidden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</row>
    <row r="24" spans="1:16" ht="35.25" hidden="1" customHeight="1" x14ac:dyDescent="0.25">
      <c r="A24" s="106" t="s">
        <v>69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</row>
  </sheetData>
  <sheetProtection sheet="1" objects="1" scenarios="1"/>
  <mergeCells count="13">
    <mergeCell ref="N8:N9"/>
    <mergeCell ref="A1:N1"/>
    <mergeCell ref="A2:N2"/>
    <mergeCell ref="A3:N3"/>
    <mergeCell ref="A4:N4"/>
    <mergeCell ref="A6:N6"/>
    <mergeCell ref="A8:A9"/>
    <mergeCell ref="B8:B9"/>
    <mergeCell ref="C8:D8"/>
    <mergeCell ref="F8:G8"/>
    <mergeCell ref="L8:L9"/>
    <mergeCell ref="H8:I8"/>
    <mergeCell ref="J8:K8"/>
  </mergeCells>
  <printOptions horizontalCentered="1"/>
  <pageMargins left="0.27559055118110237" right="0.19685039370078741" top="0.27559055118110237" bottom="0.27559055118110237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selection activeCell="Q12" sqref="Q12"/>
    </sheetView>
  </sheetViews>
  <sheetFormatPr defaultRowHeight="12.75" x14ac:dyDescent="0.25"/>
  <cols>
    <col min="1" max="1" width="6.28515625" style="209" customWidth="1"/>
    <col min="2" max="2" width="7.42578125" style="209" customWidth="1"/>
    <col min="3" max="3" width="8" style="209" customWidth="1"/>
    <col min="4" max="4" width="5.7109375" style="209" customWidth="1"/>
    <col min="5" max="6" width="6.85546875" style="209" customWidth="1"/>
    <col min="7" max="7" width="10.42578125" style="209" customWidth="1"/>
    <col min="8" max="8" width="7.5703125" style="209" customWidth="1"/>
    <col min="9" max="9" width="8" style="209" customWidth="1"/>
    <col min="10" max="10" width="5.7109375" style="209" customWidth="1"/>
    <col min="11" max="12" width="6.85546875" style="209" customWidth="1"/>
    <col min="13" max="13" width="10.42578125" style="209" customWidth="1"/>
    <col min="14" max="14" width="6.28515625" style="209" customWidth="1"/>
    <col min="15" max="16384" width="9.140625" style="209"/>
  </cols>
  <sheetData>
    <row r="1" spans="1:14" ht="19.5" customHeight="1" x14ac:dyDescent="0.25">
      <c r="A1" s="294" t="s">
        <v>174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33.75" customHeight="1" x14ac:dyDescent="0.25">
      <c r="A2" s="295" t="s">
        <v>175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14" ht="19.5" customHeight="1" x14ac:dyDescent="0.25">
      <c r="A3" s="297" t="s">
        <v>176</v>
      </c>
      <c r="B3" s="299" t="s">
        <v>177</v>
      </c>
      <c r="C3" s="300"/>
      <c r="D3" s="300"/>
      <c r="E3" s="300"/>
      <c r="F3" s="300"/>
      <c r="G3" s="301"/>
      <c r="H3" s="299" t="s">
        <v>178</v>
      </c>
      <c r="I3" s="300"/>
      <c r="J3" s="300"/>
      <c r="K3" s="300"/>
      <c r="L3" s="300"/>
      <c r="M3" s="301"/>
      <c r="N3" s="297" t="s">
        <v>176</v>
      </c>
    </row>
    <row r="4" spans="1:14" ht="52.5" customHeight="1" x14ac:dyDescent="0.25">
      <c r="A4" s="298"/>
      <c r="B4" s="210" t="s">
        <v>179</v>
      </c>
      <c r="C4" s="211" t="s">
        <v>180</v>
      </c>
      <c r="D4" s="212" t="s">
        <v>181</v>
      </c>
      <c r="E4" s="213" t="s">
        <v>182</v>
      </c>
      <c r="F4" s="213" t="s">
        <v>183</v>
      </c>
      <c r="G4" s="212" t="s">
        <v>184</v>
      </c>
      <c r="H4" s="210" t="s">
        <v>179</v>
      </c>
      <c r="I4" s="211" t="s">
        <v>180</v>
      </c>
      <c r="J4" s="212" t="s">
        <v>181</v>
      </c>
      <c r="K4" s="213" t="s">
        <v>182</v>
      </c>
      <c r="L4" s="213" t="s">
        <v>183</v>
      </c>
      <c r="M4" s="212" t="s">
        <v>185</v>
      </c>
      <c r="N4" s="298"/>
    </row>
    <row r="5" spans="1:14" ht="19.5" customHeight="1" x14ac:dyDescent="0.25">
      <c r="A5" s="214">
        <v>150</v>
      </c>
      <c r="B5" s="215">
        <v>660</v>
      </c>
      <c r="C5" s="216">
        <v>70</v>
      </c>
      <c r="D5" s="217">
        <v>4.0999999999999996</v>
      </c>
      <c r="E5" s="216">
        <v>7.1</v>
      </c>
      <c r="F5" s="216">
        <v>11.1</v>
      </c>
      <c r="G5" s="218" t="s">
        <v>186</v>
      </c>
      <c r="H5" s="219">
        <v>555</v>
      </c>
      <c r="I5" s="216">
        <v>58</v>
      </c>
      <c r="J5" s="216">
        <v>4.4000000000000004</v>
      </c>
      <c r="K5" s="216">
        <v>8</v>
      </c>
      <c r="L5" s="216">
        <v>13.1</v>
      </c>
      <c r="M5" s="220" t="s">
        <v>187</v>
      </c>
      <c r="N5" s="221">
        <v>150</v>
      </c>
    </row>
    <row r="6" spans="1:14" ht="19.5" customHeight="1" x14ac:dyDescent="0.2">
      <c r="A6" s="214">
        <v>149</v>
      </c>
      <c r="B6" s="215">
        <v>659</v>
      </c>
      <c r="C6" s="216">
        <v>69.7</v>
      </c>
      <c r="D6" s="222"/>
      <c r="E6" s="222"/>
      <c r="F6" s="222"/>
      <c r="G6" s="218" t="s">
        <v>188</v>
      </c>
      <c r="H6" s="219">
        <v>554</v>
      </c>
      <c r="I6" s="216">
        <v>57.9</v>
      </c>
      <c r="J6" s="222"/>
      <c r="K6" s="222"/>
      <c r="L6" s="222"/>
      <c r="M6" s="220" t="s">
        <v>189</v>
      </c>
      <c r="N6" s="221">
        <v>149</v>
      </c>
    </row>
    <row r="7" spans="1:14" ht="19.5" customHeight="1" x14ac:dyDescent="0.2">
      <c r="A7" s="214">
        <v>148</v>
      </c>
      <c r="B7" s="215">
        <v>658</v>
      </c>
      <c r="C7" s="216">
        <v>69.5</v>
      </c>
      <c r="D7" s="222"/>
      <c r="E7" s="222"/>
      <c r="F7" s="222"/>
      <c r="G7" s="218" t="s">
        <v>190</v>
      </c>
      <c r="H7" s="219">
        <v>553</v>
      </c>
      <c r="I7" s="216">
        <v>57.8</v>
      </c>
      <c r="J7" s="222"/>
      <c r="K7" s="216">
        <v>8.1</v>
      </c>
      <c r="L7" s="216">
        <v>13.2</v>
      </c>
      <c r="M7" s="220" t="s">
        <v>191</v>
      </c>
      <c r="N7" s="221">
        <v>148</v>
      </c>
    </row>
    <row r="8" spans="1:14" ht="19.5" customHeight="1" x14ac:dyDescent="0.2">
      <c r="A8" s="214">
        <v>147</v>
      </c>
      <c r="B8" s="215">
        <v>657</v>
      </c>
      <c r="C8" s="216">
        <v>69.3</v>
      </c>
      <c r="D8" s="222"/>
      <c r="E8" s="216">
        <v>7.2</v>
      </c>
      <c r="F8" s="216">
        <v>11.2</v>
      </c>
      <c r="G8" s="218" t="s">
        <v>192</v>
      </c>
      <c r="H8" s="219">
        <v>552</v>
      </c>
      <c r="I8" s="216">
        <v>57.7</v>
      </c>
      <c r="J8" s="222"/>
      <c r="K8" s="222"/>
      <c r="L8" s="222"/>
      <c r="M8" s="220" t="s">
        <v>193</v>
      </c>
      <c r="N8" s="221">
        <v>147</v>
      </c>
    </row>
    <row r="9" spans="1:14" ht="19.5" customHeight="1" x14ac:dyDescent="0.2">
      <c r="A9" s="214">
        <v>146</v>
      </c>
      <c r="B9" s="215">
        <v>656</v>
      </c>
      <c r="C9" s="216">
        <v>69.099999999999994</v>
      </c>
      <c r="D9" s="222"/>
      <c r="E9" s="222"/>
      <c r="F9" s="222"/>
      <c r="G9" s="218" t="s">
        <v>194</v>
      </c>
      <c r="H9" s="219">
        <v>551</v>
      </c>
      <c r="I9" s="216">
        <v>57.6</v>
      </c>
      <c r="J9" s="222"/>
      <c r="K9" s="216">
        <v>8.1999999999999993</v>
      </c>
      <c r="L9" s="216">
        <v>13.3</v>
      </c>
      <c r="M9" s="220" t="s">
        <v>195</v>
      </c>
      <c r="N9" s="221">
        <v>146</v>
      </c>
    </row>
    <row r="10" spans="1:14" ht="19.5" customHeight="1" x14ac:dyDescent="0.2">
      <c r="A10" s="214">
        <v>145</v>
      </c>
      <c r="B10" s="215">
        <v>655</v>
      </c>
      <c r="C10" s="216">
        <v>68.900000000000006</v>
      </c>
      <c r="D10" s="217">
        <v>4.2</v>
      </c>
      <c r="E10" s="222"/>
      <c r="F10" s="222"/>
      <c r="G10" s="218" t="s">
        <v>196</v>
      </c>
      <c r="H10" s="219">
        <v>550</v>
      </c>
      <c r="I10" s="216">
        <v>57.4</v>
      </c>
      <c r="J10" s="216">
        <v>4.5</v>
      </c>
      <c r="K10" s="222"/>
      <c r="L10" s="222"/>
      <c r="M10" s="220" t="s">
        <v>197</v>
      </c>
      <c r="N10" s="221">
        <v>145</v>
      </c>
    </row>
    <row r="11" spans="1:14" ht="19.5" customHeight="1" x14ac:dyDescent="0.2">
      <c r="A11" s="214">
        <v>144</v>
      </c>
      <c r="B11" s="215">
        <v>654</v>
      </c>
      <c r="C11" s="216">
        <v>68.7</v>
      </c>
      <c r="D11" s="222"/>
      <c r="E11" s="216">
        <v>7.3</v>
      </c>
      <c r="F11" s="216">
        <v>11.3</v>
      </c>
      <c r="G11" s="218" t="s">
        <v>198</v>
      </c>
      <c r="H11" s="219">
        <v>549</v>
      </c>
      <c r="I11" s="216">
        <v>57.2</v>
      </c>
      <c r="J11" s="222"/>
      <c r="K11" s="216">
        <v>8.3000000000000007</v>
      </c>
      <c r="L11" s="216">
        <v>13.4</v>
      </c>
      <c r="M11" s="220" t="s">
        <v>199</v>
      </c>
      <c r="N11" s="221">
        <v>144</v>
      </c>
    </row>
    <row r="12" spans="1:14" ht="19.5" customHeight="1" x14ac:dyDescent="0.2">
      <c r="A12" s="214">
        <v>143</v>
      </c>
      <c r="B12" s="215">
        <v>653</v>
      </c>
      <c r="C12" s="216">
        <v>68.5</v>
      </c>
      <c r="D12" s="222"/>
      <c r="E12" s="222"/>
      <c r="F12" s="222"/>
      <c r="G12" s="218" t="s">
        <v>200</v>
      </c>
      <c r="H12" s="219">
        <v>548</v>
      </c>
      <c r="I12" s="216">
        <v>57</v>
      </c>
      <c r="J12" s="222"/>
      <c r="K12" s="222"/>
      <c r="L12" s="222"/>
      <c r="M12" s="220" t="s">
        <v>201</v>
      </c>
      <c r="N12" s="221">
        <v>143</v>
      </c>
    </row>
    <row r="13" spans="1:14" ht="19.5" customHeight="1" x14ac:dyDescent="0.2">
      <c r="A13" s="214">
        <v>142</v>
      </c>
      <c r="B13" s="215">
        <v>652</v>
      </c>
      <c r="C13" s="216">
        <v>68.3</v>
      </c>
      <c r="D13" s="222"/>
      <c r="E13" s="222"/>
      <c r="F13" s="222"/>
      <c r="G13" s="218" t="s">
        <v>202</v>
      </c>
      <c r="H13" s="219">
        <v>547</v>
      </c>
      <c r="I13" s="216">
        <v>56.8</v>
      </c>
      <c r="J13" s="222"/>
      <c r="K13" s="216">
        <v>8.4</v>
      </c>
      <c r="L13" s="216">
        <v>13.5</v>
      </c>
      <c r="M13" s="220" t="s">
        <v>203</v>
      </c>
      <c r="N13" s="221">
        <v>142</v>
      </c>
    </row>
    <row r="14" spans="1:14" ht="19.5" customHeight="1" x14ac:dyDescent="0.2">
      <c r="A14" s="214">
        <v>141</v>
      </c>
      <c r="B14" s="215">
        <v>651</v>
      </c>
      <c r="C14" s="216">
        <v>68.099999999999994</v>
      </c>
      <c r="D14" s="222"/>
      <c r="E14" s="216">
        <v>7.4</v>
      </c>
      <c r="F14" s="216">
        <v>11.4</v>
      </c>
      <c r="G14" s="218" t="s">
        <v>204</v>
      </c>
      <c r="H14" s="219">
        <v>546</v>
      </c>
      <c r="I14" s="216">
        <v>56.6</v>
      </c>
      <c r="J14" s="222"/>
      <c r="K14" s="222"/>
      <c r="L14" s="222"/>
      <c r="M14" s="220" t="s">
        <v>205</v>
      </c>
      <c r="N14" s="221">
        <v>141</v>
      </c>
    </row>
    <row r="15" spans="1:14" ht="19.5" customHeight="1" x14ac:dyDescent="0.2">
      <c r="A15" s="214">
        <v>140</v>
      </c>
      <c r="B15" s="215">
        <v>650</v>
      </c>
      <c r="C15" s="216">
        <v>67.900000000000006</v>
      </c>
      <c r="D15" s="217">
        <v>4.3</v>
      </c>
      <c r="E15" s="222"/>
      <c r="F15" s="222"/>
      <c r="G15" s="218" t="s">
        <v>206</v>
      </c>
      <c r="H15" s="219">
        <v>545</v>
      </c>
      <c r="I15" s="216">
        <v>56.4</v>
      </c>
      <c r="J15" s="222"/>
      <c r="K15" s="216">
        <v>8.5</v>
      </c>
      <c r="L15" s="216">
        <v>13.6</v>
      </c>
      <c r="M15" s="220" t="s">
        <v>207</v>
      </c>
      <c r="N15" s="221">
        <v>140</v>
      </c>
    </row>
    <row r="16" spans="1:14" ht="19.5" customHeight="1" x14ac:dyDescent="0.2">
      <c r="A16" s="214">
        <v>139</v>
      </c>
      <c r="B16" s="215">
        <v>649</v>
      </c>
      <c r="C16" s="216">
        <v>67.7</v>
      </c>
      <c r="D16" s="222"/>
      <c r="E16" s="222"/>
      <c r="F16" s="222"/>
      <c r="G16" s="218" t="s">
        <v>208</v>
      </c>
      <c r="H16" s="219">
        <v>544</v>
      </c>
      <c r="I16" s="216">
        <v>56.2</v>
      </c>
      <c r="J16" s="216">
        <v>4.5999999999999996</v>
      </c>
      <c r="K16" s="222"/>
      <c r="L16" s="222"/>
      <c r="M16" s="220" t="s">
        <v>209</v>
      </c>
      <c r="N16" s="221">
        <v>139</v>
      </c>
    </row>
    <row r="17" spans="1:14" ht="19.5" customHeight="1" x14ac:dyDescent="0.2">
      <c r="A17" s="214">
        <v>138</v>
      </c>
      <c r="B17" s="215">
        <v>648</v>
      </c>
      <c r="C17" s="216">
        <v>67.5</v>
      </c>
      <c r="D17" s="222"/>
      <c r="E17" s="216">
        <v>7.5</v>
      </c>
      <c r="F17" s="216">
        <v>11.5</v>
      </c>
      <c r="G17" s="218" t="s">
        <v>210</v>
      </c>
      <c r="H17" s="219">
        <v>543</v>
      </c>
      <c r="I17" s="216">
        <v>56</v>
      </c>
      <c r="J17" s="222"/>
      <c r="K17" s="216">
        <v>8.6</v>
      </c>
      <c r="L17" s="216">
        <v>13.7</v>
      </c>
      <c r="M17" s="220" t="s">
        <v>211</v>
      </c>
      <c r="N17" s="221">
        <v>138</v>
      </c>
    </row>
    <row r="18" spans="1:14" ht="19.5" customHeight="1" x14ac:dyDescent="0.2">
      <c r="A18" s="214">
        <v>137</v>
      </c>
      <c r="B18" s="215">
        <v>647</v>
      </c>
      <c r="C18" s="216">
        <v>67.3</v>
      </c>
      <c r="D18" s="222"/>
      <c r="E18" s="222"/>
      <c r="F18" s="222"/>
      <c r="G18" s="218" t="s">
        <v>212</v>
      </c>
      <c r="H18" s="219">
        <v>542</v>
      </c>
      <c r="I18" s="216">
        <v>55.7</v>
      </c>
      <c r="J18" s="222"/>
      <c r="K18" s="222"/>
      <c r="L18" s="222"/>
      <c r="M18" s="220" t="s">
        <v>213</v>
      </c>
      <c r="N18" s="221">
        <v>137</v>
      </c>
    </row>
    <row r="19" spans="1:14" ht="19.5" customHeight="1" x14ac:dyDescent="0.2">
      <c r="A19" s="214">
        <v>136</v>
      </c>
      <c r="B19" s="215">
        <v>646</v>
      </c>
      <c r="C19" s="216">
        <v>67</v>
      </c>
      <c r="D19" s="222"/>
      <c r="E19" s="222"/>
      <c r="F19" s="222"/>
      <c r="G19" s="218" t="s">
        <v>214</v>
      </c>
      <c r="H19" s="219">
        <v>541</v>
      </c>
      <c r="I19" s="216">
        <v>55.4</v>
      </c>
      <c r="J19" s="222"/>
      <c r="K19" s="222"/>
      <c r="L19" s="216">
        <v>13.8</v>
      </c>
      <c r="M19" s="220" t="s">
        <v>215</v>
      </c>
      <c r="N19" s="221">
        <v>136</v>
      </c>
    </row>
    <row r="20" spans="1:14" ht="19.5" customHeight="1" x14ac:dyDescent="0.2">
      <c r="A20" s="214">
        <v>135</v>
      </c>
      <c r="B20" s="215">
        <v>645</v>
      </c>
      <c r="C20" s="216">
        <v>66.7</v>
      </c>
      <c r="D20" s="217">
        <v>4.4000000000000004</v>
      </c>
      <c r="E20" s="216">
        <v>7.6</v>
      </c>
      <c r="F20" s="216">
        <v>11.6</v>
      </c>
      <c r="G20" s="218" t="s">
        <v>216</v>
      </c>
      <c r="H20" s="219">
        <v>540</v>
      </c>
      <c r="I20" s="216">
        <v>55.1</v>
      </c>
      <c r="J20" s="222"/>
      <c r="K20" s="216">
        <v>8.6999999999999993</v>
      </c>
      <c r="L20" s="222"/>
      <c r="M20" s="220" t="s">
        <v>217</v>
      </c>
      <c r="N20" s="221">
        <v>135</v>
      </c>
    </row>
    <row r="21" spans="1:14" ht="19.5" customHeight="1" x14ac:dyDescent="0.2">
      <c r="A21" s="214">
        <v>134</v>
      </c>
      <c r="B21" s="215">
        <v>644</v>
      </c>
      <c r="C21" s="216">
        <v>66.400000000000006</v>
      </c>
      <c r="D21" s="222"/>
      <c r="E21" s="222"/>
      <c r="F21" s="222"/>
      <c r="G21" s="218" t="s">
        <v>218</v>
      </c>
      <c r="H21" s="219">
        <v>539</v>
      </c>
      <c r="I21" s="216">
        <v>54.8</v>
      </c>
      <c r="J21" s="222"/>
      <c r="K21" s="222"/>
      <c r="L21" s="216">
        <v>13.9</v>
      </c>
      <c r="M21" s="220" t="s">
        <v>219</v>
      </c>
      <c r="N21" s="221">
        <v>134</v>
      </c>
    </row>
    <row r="22" spans="1:14" ht="19.5" customHeight="1" x14ac:dyDescent="0.2">
      <c r="A22" s="214">
        <v>133</v>
      </c>
      <c r="B22" s="215">
        <v>643</v>
      </c>
      <c r="C22" s="216">
        <v>66.099999999999994</v>
      </c>
      <c r="D22" s="222"/>
      <c r="E22" s="222"/>
      <c r="F22" s="222"/>
      <c r="G22" s="218" t="s">
        <v>220</v>
      </c>
      <c r="H22" s="219">
        <v>538</v>
      </c>
      <c r="I22" s="216">
        <v>54.5</v>
      </c>
      <c r="J22" s="216">
        <v>4.7</v>
      </c>
      <c r="K22" s="222"/>
      <c r="L22" s="222"/>
      <c r="M22" s="220" t="s">
        <v>221</v>
      </c>
      <c r="N22" s="221">
        <v>133</v>
      </c>
    </row>
    <row r="23" spans="1:14" ht="19.5" customHeight="1" x14ac:dyDescent="0.2">
      <c r="A23" s="214">
        <v>132</v>
      </c>
      <c r="B23" s="215">
        <v>642</v>
      </c>
      <c r="C23" s="216">
        <v>65.8</v>
      </c>
      <c r="D23" s="222"/>
      <c r="E23" s="216">
        <v>7.7</v>
      </c>
      <c r="F23" s="216">
        <v>11.7</v>
      </c>
      <c r="G23" s="218" t="s">
        <v>222</v>
      </c>
      <c r="H23" s="219">
        <v>537</v>
      </c>
      <c r="I23" s="216">
        <v>54.2</v>
      </c>
      <c r="J23" s="222"/>
      <c r="K23" s="216">
        <v>8.8000000000000007</v>
      </c>
      <c r="L23" s="215">
        <v>14</v>
      </c>
      <c r="M23" s="220" t="s">
        <v>223</v>
      </c>
      <c r="N23" s="221">
        <v>132</v>
      </c>
    </row>
    <row r="24" spans="1:14" ht="19.5" customHeight="1" x14ac:dyDescent="0.2">
      <c r="A24" s="214">
        <v>131</v>
      </c>
      <c r="B24" s="215">
        <v>641</v>
      </c>
      <c r="C24" s="216">
        <v>65.5</v>
      </c>
      <c r="D24" s="222"/>
      <c r="E24" s="222"/>
      <c r="F24" s="222"/>
      <c r="G24" s="218" t="s">
        <v>224</v>
      </c>
      <c r="H24" s="219">
        <v>536</v>
      </c>
      <c r="I24" s="216">
        <v>53.9</v>
      </c>
      <c r="J24" s="222"/>
      <c r="K24" s="222"/>
      <c r="L24" s="222"/>
      <c r="M24" s="220" t="s">
        <v>225</v>
      </c>
      <c r="N24" s="221">
        <v>131</v>
      </c>
    </row>
    <row r="25" spans="1:14" ht="19.5" customHeight="1" x14ac:dyDescent="0.2">
      <c r="A25" s="214">
        <v>130</v>
      </c>
      <c r="B25" s="215">
        <v>640</v>
      </c>
      <c r="C25" s="216">
        <v>65.2</v>
      </c>
      <c r="D25" s="217">
        <v>4.5</v>
      </c>
      <c r="E25" s="222"/>
      <c r="F25" s="222"/>
      <c r="G25" s="218" t="s">
        <v>226</v>
      </c>
      <c r="H25" s="219">
        <v>535</v>
      </c>
      <c r="I25" s="216">
        <v>53.6</v>
      </c>
      <c r="J25" s="222"/>
      <c r="K25" s="222"/>
      <c r="L25" s="216">
        <v>14.1</v>
      </c>
      <c r="M25" s="220" t="s">
        <v>227</v>
      </c>
      <c r="N25" s="221">
        <v>130</v>
      </c>
    </row>
    <row r="26" spans="1:14" ht="19.5" customHeight="1" x14ac:dyDescent="0.2">
      <c r="A26" s="214">
        <v>129</v>
      </c>
      <c r="B26" s="215">
        <v>639</v>
      </c>
      <c r="C26" s="216">
        <v>64.900000000000006</v>
      </c>
      <c r="D26" s="222"/>
      <c r="E26" s="216">
        <v>7.8</v>
      </c>
      <c r="F26" s="216">
        <v>11.8</v>
      </c>
      <c r="G26" s="218" t="s">
        <v>228</v>
      </c>
      <c r="H26" s="219">
        <v>534</v>
      </c>
      <c r="I26" s="216">
        <v>53.3</v>
      </c>
      <c r="J26" s="222"/>
      <c r="K26" s="216">
        <v>8.9</v>
      </c>
      <c r="L26" s="222"/>
      <c r="M26" s="220" t="s">
        <v>229</v>
      </c>
      <c r="N26" s="221">
        <v>129</v>
      </c>
    </row>
    <row r="27" spans="1:14" ht="19.5" customHeight="1" x14ac:dyDescent="0.2">
      <c r="A27" s="214">
        <v>128</v>
      </c>
      <c r="B27" s="215">
        <v>638</v>
      </c>
      <c r="C27" s="216">
        <v>64.599999999999994</v>
      </c>
      <c r="D27" s="222"/>
      <c r="E27" s="222"/>
      <c r="F27" s="222"/>
      <c r="G27" s="218" t="s">
        <v>230</v>
      </c>
      <c r="H27" s="219">
        <v>533</v>
      </c>
      <c r="I27" s="216">
        <v>53</v>
      </c>
      <c r="J27" s="222"/>
      <c r="K27" s="222"/>
      <c r="L27" s="216">
        <v>14.2</v>
      </c>
      <c r="M27" s="220" t="s">
        <v>231</v>
      </c>
      <c r="N27" s="221">
        <v>128</v>
      </c>
    </row>
    <row r="28" spans="1:14" ht="19.5" customHeight="1" x14ac:dyDescent="0.2">
      <c r="A28" s="214">
        <v>127</v>
      </c>
      <c r="B28" s="215">
        <v>637</v>
      </c>
      <c r="C28" s="216">
        <v>64.3</v>
      </c>
      <c r="D28" s="222"/>
      <c r="E28" s="222"/>
      <c r="F28" s="222"/>
      <c r="G28" s="218" t="s">
        <v>232</v>
      </c>
      <c r="H28" s="219">
        <v>532</v>
      </c>
      <c r="I28" s="216">
        <v>52.7</v>
      </c>
      <c r="J28" s="216">
        <v>4.8</v>
      </c>
      <c r="K28" s="222"/>
      <c r="L28" s="222"/>
      <c r="M28" s="220" t="s">
        <v>233</v>
      </c>
      <c r="N28" s="221">
        <v>127</v>
      </c>
    </row>
    <row r="29" spans="1:14" ht="19.5" customHeight="1" x14ac:dyDescent="0.2">
      <c r="A29" s="214">
        <v>126</v>
      </c>
      <c r="B29" s="215">
        <v>636</v>
      </c>
      <c r="C29" s="216">
        <v>64</v>
      </c>
      <c r="D29" s="222"/>
      <c r="E29" s="216">
        <v>7.9</v>
      </c>
      <c r="F29" s="216">
        <v>11.9</v>
      </c>
      <c r="G29" s="218" t="s">
        <v>234</v>
      </c>
      <c r="H29" s="219">
        <v>531</v>
      </c>
      <c r="I29" s="216">
        <v>52.4</v>
      </c>
      <c r="J29" s="222"/>
      <c r="K29" s="216">
        <v>9</v>
      </c>
      <c r="L29" s="216">
        <v>14.3</v>
      </c>
      <c r="M29" s="220" t="s">
        <v>235</v>
      </c>
      <c r="N29" s="221">
        <v>126</v>
      </c>
    </row>
    <row r="30" spans="1:14" ht="19.5" customHeight="1" x14ac:dyDescent="0.2">
      <c r="A30" s="214">
        <v>125</v>
      </c>
      <c r="B30" s="215">
        <v>635</v>
      </c>
      <c r="C30" s="216">
        <v>63.7</v>
      </c>
      <c r="D30" s="217">
        <v>4.5999999999999996</v>
      </c>
      <c r="E30" s="222"/>
      <c r="F30" s="222"/>
      <c r="G30" s="218" t="s">
        <v>236</v>
      </c>
      <c r="H30" s="219">
        <v>530</v>
      </c>
      <c r="I30" s="216">
        <v>52.1</v>
      </c>
      <c r="J30" s="222"/>
      <c r="K30" s="222"/>
      <c r="L30" s="222"/>
      <c r="M30" s="220" t="s">
        <v>237</v>
      </c>
      <c r="N30" s="221">
        <v>125</v>
      </c>
    </row>
    <row r="31" spans="1:14" ht="19.5" customHeight="1" x14ac:dyDescent="0.2">
      <c r="A31" s="214">
        <v>124</v>
      </c>
      <c r="B31" s="215">
        <v>634</v>
      </c>
      <c r="C31" s="216">
        <v>63.4</v>
      </c>
      <c r="D31" s="222"/>
      <c r="E31" s="222"/>
      <c r="F31" s="222"/>
      <c r="G31" s="218" t="s">
        <v>238</v>
      </c>
      <c r="H31" s="219">
        <v>529</v>
      </c>
      <c r="I31" s="216">
        <v>51.8</v>
      </c>
      <c r="J31" s="222"/>
      <c r="K31" s="222"/>
      <c r="L31" s="216">
        <v>14.4</v>
      </c>
      <c r="M31" s="220" t="s">
        <v>239</v>
      </c>
      <c r="N31" s="221">
        <v>124</v>
      </c>
    </row>
    <row r="32" spans="1:14" ht="19.5" customHeight="1" x14ac:dyDescent="0.2">
      <c r="A32" s="214">
        <v>123</v>
      </c>
      <c r="B32" s="215">
        <v>633</v>
      </c>
      <c r="C32" s="216">
        <v>63.1</v>
      </c>
      <c r="D32" s="222"/>
      <c r="E32" s="215">
        <v>8</v>
      </c>
      <c r="F32" s="215">
        <v>12</v>
      </c>
      <c r="G32" s="218" t="s">
        <v>240</v>
      </c>
      <c r="H32" s="219">
        <v>528</v>
      </c>
      <c r="I32" s="216">
        <v>51.5</v>
      </c>
      <c r="J32" s="222"/>
      <c r="K32" s="216">
        <v>9.1</v>
      </c>
      <c r="L32" s="222"/>
      <c r="M32" s="220" t="s">
        <v>241</v>
      </c>
      <c r="N32" s="221">
        <v>123</v>
      </c>
    </row>
    <row r="33" spans="1:14" ht="19.5" customHeight="1" x14ac:dyDescent="0.2">
      <c r="A33" s="214">
        <v>122</v>
      </c>
      <c r="B33" s="215">
        <v>632</v>
      </c>
      <c r="C33" s="216">
        <v>62.8</v>
      </c>
      <c r="D33" s="222"/>
      <c r="E33" s="222"/>
      <c r="F33" s="222"/>
      <c r="G33" s="218" t="s">
        <v>242</v>
      </c>
      <c r="H33" s="219">
        <v>527</v>
      </c>
      <c r="I33" s="216">
        <v>51.2</v>
      </c>
      <c r="J33" s="222"/>
      <c r="K33" s="222"/>
      <c r="L33" s="216">
        <v>14.5</v>
      </c>
      <c r="M33" s="220" t="s">
        <v>243</v>
      </c>
      <c r="N33" s="221">
        <v>122</v>
      </c>
    </row>
    <row r="34" spans="1:14" ht="19.5" customHeight="1" x14ac:dyDescent="0.2">
      <c r="A34" s="214">
        <v>121</v>
      </c>
      <c r="B34" s="215">
        <v>630</v>
      </c>
      <c r="C34" s="216">
        <v>62.5</v>
      </c>
      <c r="D34" s="222"/>
      <c r="E34" s="222"/>
      <c r="F34" s="222"/>
      <c r="G34" s="218" t="s">
        <v>244</v>
      </c>
      <c r="H34" s="219">
        <v>526</v>
      </c>
      <c r="I34" s="216">
        <v>50.9</v>
      </c>
      <c r="J34" s="216">
        <v>4.9000000000000004</v>
      </c>
      <c r="K34" s="222"/>
      <c r="L34" s="222"/>
      <c r="M34" s="220" t="s">
        <v>245</v>
      </c>
      <c r="N34" s="221">
        <v>121</v>
      </c>
    </row>
    <row r="35" spans="1:14" ht="19.5" customHeight="1" x14ac:dyDescent="0.2">
      <c r="A35" s="214">
        <v>120</v>
      </c>
      <c r="B35" s="215">
        <v>628</v>
      </c>
      <c r="C35" s="216">
        <v>62.2</v>
      </c>
      <c r="D35" s="217">
        <v>4.7</v>
      </c>
      <c r="E35" s="216">
        <v>8.1</v>
      </c>
      <c r="F35" s="216">
        <v>12.1</v>
      </c>
      <c r="G35" s="218" t="s">
        <v>246</v>
      </c>
      <c r="H35" s="219">
        <v>525</v>
      </c>
      <c r="I35" s="216">
        <v>50.6</v>
      </c>
      <c r="J35" s="222"/>
      <c r="K35" s="216">
        <v>9.1999999999999993</v>
      </c>
      <c r="L35" s="216">
        <v>14.6</v>
      </c>
      <c r="M35" s="220" t="s">
        <v>247</v>
      </c>
      <c r="N35" s="221">
        <v>120</v>
      </c>
    </row>
    <row r="36" spans="1:14" ht="19.5" customHeight="1" x14ac:dyDescent="0.2">
      <c r="A36" s="214">
        <v>119</v>
      </c>
      <c r="B36" s="215">
        <v>626</v>
      </c>
      <c r="C36" s="216">
        <v>61.9</v>
      </c>
      <c r="D36" s="222"/>
      <c r="E36" s="222"/>
      <c r="F36" s="222"/>
      <c r="G36" s="218" t="s">
        <v>248</v>
      </c>
      <c r="H36" s="219">
        <v>524</v>
      </c>
      <c r="I36" s="216">
        <v>50.3</v>
      </c>
      <c r="J36" s="222"/>
      <c r="K36" s="222"/>
      <c r="L36" s="222"/>
      <c r="M36" s="220" t="s">
        <v>249</v>
      </c>
      <c r="N36" s="214">
        <v>119</v>
      </c>
    </row>
    <row r="37" spans="1:14" ht="19.5" customHeight="1" x14ac:dyDescent="0.2">
      <c r="A37" s="214">
        <v>118</v>
      </c>
      <c r="B37" s="215">
        <v>624</v>
      </c>
      <c r="C37" s="216">
        <v>61.6</v>
      </c>
      <c r="D37" s="222"/>
      <c r="E37" s="222"/>
      <c r="F37" s="222"/>
      <c r="G37" s="218" t="s">
        <v>250</v>
      </c>
      <c r="H37" s="219">
        <v>523</v>
      </c>
      <c r="I37" s="216">
        <v>50</v>
      </c>
      <c r="J37" s="222"/>
      <c r="K37" s="222"/>
      <c r="L37" s="222"/>
      <c r="M37" s="220" t="s">
        <v>251</v>
      </c>
      <c r="N37" s="214">
        <v>118</v>
      </c>
    </row>
    <row r="38" spans="1:14" ht="19.5" customHeight="1" x14ac:dyDescent="0.2">
      <c r="A38" s="214">
        <v>117</v>
      </c>
      <c r="B38" s="215">
        <v>622</v>
      </c>
      <c r="C38" s="216">
        <v>61.3</v>
      </c>
      <c r="D38" s="222"/>
      <c r="E38" s="216">
        <v>8.1999999999999993</v>
      </c>
      <c r="F38" s="216">
        <v>12.2</v>
      </c>
      <c r="G38" s="218" t="s">
        <v>252</v>
      </c>
      <c r="H38" s="219">
        <v>522</v>
      </c>
      <c r="I38" s="216">
        <v>49.7</v>
      </c>
      <c r="J38" s="222"/>
      <c r="K38" s="216">
        <v>9.3000000000000007</v>
      </c>
      <c r="L38" s="216">
        <v>14.7</v>
      </c>
      <c r="M38" s="220" t="s">
        <v>253</v>
      </c>
      <c r="N38" s="214">
        <v>117</v>
      </c>
    </row>
    <row r="39" spans="1:14" ht="19.5" customHeight="1" x14ac:dyDescent="0.2">
      <c r="A39" s="214">
        <v>116</v>
      </c>
      <c r="B39" s="215">
        <v>620</v>
      </c>
      <c r="C39" s="216">
        <v>61</v>
      </c>
      <c r="D39" s="222"/>
      <c r="E39" s="222"/>
      <c r="F39" s="222"/>
      <c r="G39" s="218" t="s">
        <v>254</v>
      </c>
      <c r="H39" s="219">
        <v>521</v>
      </c>
      <c r="I39" s="216">
        <v>49.4</v>
      </c>
      <c r="J39" s="222"/>
      <c r="K39" s="222"/>
      <c r="L39" s="222"/>
      <c r="M39" s="220" t="s">
        <v>255</v>
      </c>
      <c r="N39" s="214">
        <v>116</v>
      </c>
    </row>
    <row r="40" spans="1:14" ht="19.5" customHeight="1" x14ac:dyDescent="0.2">
      <c r="A40" s="214">
        <v>115</v>
      </c>
      <c r="B40" s="215">
        <v>618</v>
      </c>
      <c r="C40" s="216">
        <v>60.7</v>
      </c>
      <c r="D40" s="216">
        <v>4.8</v>
      </c>
      <c r="E40" s="222"/>
      <c r="F40" s="222"/>
      <c r="G40" s="218" t="s">
        <v>256</v>
      </c>
      <c r="H40" s="219">
        <v>520</v>
      </c>
      <c r="I40" s="216">
        <v>49.1</v>
      </c>
      <c r="J40" s="215">
        <v>5</v>
      </c>
      <c r="K40" s="222"/>
      <c r="L40" s="222"/>
      <c r="M40" s="220" t="s">
        <v>257</v>
      </c>
      <c r="N40" s="214">
        <v>115</v>
      </c>
    </row>
    <row r="41" spans="1:14" ht="19.5" customHeight="1" x14ac:dyDescent="0.2">
      <c r="A41" s="214">
        <v>114</v>
      </c>
      <c r="B41" s="215">
        <v>616</v>
      </c>
      <c r="C41" s="216">
        <v>60.4</v>
      </c>
      <c r="D41" s="222"/>
      <c r="E41" s="216">
        <v>8.3000000000000007</v>
      </c>
      <c r="F41" s="216">
        <v>12.3</v>
      </c>
      <c r="G41" s="218" t="s">
        <v>258</v>
      </c>
      <c r="H41" s="219">
        <v>519</v>
      </c>
      <c r="I41" s="216">
        <v>48.8</v>
      </c>
      <c r="J41" s="222"/>
      <c r="K41" s="216">
        <v>9.4</v>
      </c>
      <c r="L41" s="216">
        <v>14.8</v>
      </c>
      <c r="M41" s="220" t="s">
        <v>259</v>
      </c>
      <c r="N41" s="214">
        <v>114</v>
      </c>
    </row>
    <row r="42" spans="1:14" ht="19.5" customHeight="1" x14ac:dyDescent="0.2">
      <c r="A42" s="214">
        <v>113</v>
      </c>
      <c r="B42" s="215">
        <v>614</v>
      </c>
      <c r="C42" s="216">
        <v>60.1</v>
      </c>
      <c r="D42" s="222"/>
      <c r="E42" s="222"/>
      <c r="F42" s="222"/>
      <c r="G42" s="218" t="s">
        <v>260</v>
      </c>
      <c r="H42" s="219">
        <v>518</v>
      </c>
      <c r="I42" s="216">
        <v>48.5</v>
      </c>
      <c r="J42" s="222"/>
      <c r="K42" s="222"/>
      <c r="L42" s="222"/>
      <c r="M42" s="220" t="s">
        <v>261</v>
      </c>
      <c r="N42" s="214">
        <v>113</v>
      </c>
    </row>
    <row r="43" spans="1:14" ht="19.5" customHeight="1" x14ac:dyDescent="0.2">
      <c r="A43" s="214">
        <v>112</v>
      </c>
      <c r="B43" s="215">
        <v>612</v>
      </c>
      <c r="C43" s="216">
        <v>59.8</v>
      </c>
      <c r="D43" s="222"/>
      <c r="E43" s="222"/>
      <c r="F43" s="222"/>
      <c r="G43" s="218" t="s">
        <v>262</v>
      </c>
      <c r="H43" s="219">
        <v>517</v>
      </c>
      <c r="I43" s="216">
        <v>48.2</v>
      </c>
      <c r="J43" s="222"/>
      <c r="K43" s="222"/>
      <c r="L43" s="222"/>
      <c r="M43" s="220" t="s">
        <v>263</v>
      </c>
      <c r="N43" s="214">
        <v>112</v>
      </c>
    </row>
    <row r="44" spans="1:14" ht="19.5" customHeight="1" x14ac:dyDescent="0.2">
      <c r="A44" s="214">
        <v>111</v>
      </c>
      <c r="B44" s="215">
        <v>610</v>
      </c>
      <c r="C44" s="216">
        <v>59.5</v>
      </c>
      <c r="D44" s="222"/>
      <c r="E44" s="216">
        <v>8.4</v>
      </c>
      <c r="F44" s="216">
        <v>12.4</v>
      </c>
      <c r="G44" s="218" t="s">
        <v>264</v>
      </c>
      <c r="H44" s="219">
        <v>516</v>
      </c>
      <c r="I44" s="216">
        <v>47.9</v>
      </c>
      <c r="J44" s="222"/>
      <c r="K44" s="216">
        <v>9.5</v>
      </c>
      <c r="L44" s="216">
        <v>14.9</v>
      </c>
      <c r="M44" s="220" t="s">
        <v>265</v>
      </c>
      <c r="N44" s="214">
        <v>111</v>
      </c>
    </row>
    <row r="45" spans="1:14" ht="19.5" customHeight="1" x14ac:dyDescent="0.2">
      <c r="A45" s="214">
        <v>110</v>
      </c>
      <c r="B45" s="215">
        <v>608</v>
      </c>
      <c r="C45" s="216">
        <v>59.1</v>
      </c>
      <c r="D45" s="222"/>
      <c r="E45" s="222"/>
      <c r="F45" s="222"/>
      <c r="G45" s="218" t="s">
        <v>266</v>
      </c>
      <c r="H45" s="219">
        <v>515</v>
      </c>
      <c r="I45" s="216">
        <v>47.6</v>
      </c>
      <c r="J45" s="222"/>
      <c r="K45" s="222"/>
      <c r="L45" s="222"/>
      <c r="M45" s="220" t="s">
        <v>267</v>
      </c>
      <c r="N45" s="214">
        <v>110</v>
      </c>
    </row>
    <row r="46" spans="1:14" ht="19.5" customHeight="1" x14ac:dyDescent="0.2">
      <c r="A46" s="214">
        <v>109</v>
      </c>
      <c r="B46" s="215">
        <v>606</v>
      </c>
      <c r="C46" s="216">
        <v>58.7</v>
      </c>
      <c r="D46" s="216">
        <v>4.9000000000000004</v>
      </c>
      <c r="E46" s="222"/>
      <c r="F46" s="222"/>
      <c r="G46" s="218" t="s">
        <v>268</v>
      </c>
      <c r="H46" s="219">
        <v>514</v>
      </c>
      <c r="I46" s="216">
        <v>47.3</v>
      </c>
      <c r="J46" s="216">
        <v>5.0999999999999996</v>
      </c>
      <c r="K46" s="222"/>
      <c r="L46" s="222"/>
      <c r="M46" s="220" t="s">
        <v>269</v>
      </c>
      <c r="N46" s="214">
        <v>109</v>
      </c>
    </row>
    <row r="47" spans="1:14" ht="19.5" customHeight="1" x14ac:dyDescent="0.2">
      <c r="A47" s="214">
        <v>108</v>
      </c>
      <c r="B47" s="215">
        <v>604</v>
      </c>
      <c r="C47" s="216">
        <v>58.3</v>
      </c>
      <c r="D47" s="222"/>
      <c r="E47" s="216">
        <v>8.5</v>
      </c>
      <c r="F47" s="216">
        <v>12.5</v>
      </c>
      <c r="G47" s="218" t="s">
        <v>270</v>
      </c>
      <c r="H47" s="219">
        <v>513</v>
      </c>
      <c r="I47" s="216">
        <v>47</v>
      </c>
      <c r="J47" s="222"/>
      <c r="K47" s="216">
        <v>9.6</v>
      </c>
      <c r="L47" s="215">
        <v>15</v>
      </c>
      <c r="M47" s="220" t="s">
        <v>271</v>
      </c>
      <c r="N47" s="214">
        <v>108</v>
      </c>
    </row>
    <row r="48" spans="1:14" ht="19.5" customHeight="1" x14ac:dyDescent="0.2">
      <c r="A48" s="214">
        <v>107</v>
      </c>
      <c r="B48" s="215">
        <v>602</v>
      </c>
      <c r="C48" s="216">
        <v>57.9</v>
      </c>
      <c r="D48" s="222"/>
      <c r="E48" s="222"/>
      <c r="F48" s="222"/>
      <c r="G48" s="218" t="s">
        <v>272</v>
      </c>
      <c r="H48" s="219">
        <v>512</v>
      </c>
      <c r="I48" s="216">
        <v>46.7</v>
      </c>
      <c r="J48" s="222"/>
      <c r="K48" s="222"/>
      <c r="L48" s="222"/>
      <c r="M48" s="220" t="s">
        <v>273</v>
      </c>
      <c r="N48" s="214">
        <v>107</v>
      </c>
    </row>
    <row r="49" spans="1:14" ht="19.5" customHeight="1" x14ac:dyDescent="0.2">
      <c r="A49" s="214">
        <v>106</v>
      </c>
      <c r="B49" s="215">
        <v>600</v>
      </c>
      <c r="C49" s="216">
        <v>57.5</v>
      </c>
      <c r="D49" s="222"/>
      <c r="E49" s="222"/>
      <c r="F49" s="222"/>
      <c r="G49" s="218" t="s">
        <v>274</v>
      </c>
      <c r="H49" s="219">
        <v>511</v>
      </c>
      <c r="I49" s="216">
        <v>46.4</v>
      </c>
      <c r="J49" s="222"/>
      <c r="K49" s="222"/>
      <c r="L49" s="222"/>
      <c r="M49" s="220" t="s">
        <v>196</v>
      </c>
      <c r="N49" s="214">
        <v>106</v>
      </c>
    </row>
    <row r="50" spans="1:14" ht="19.5" customHeight="1" x14ac:dyDescent="0.2">
      <c r="A50" s="214">
        <v>105</v>
      </c>
      <c r="B50" s="215">
        <v>598</v>
      </c>
      <c r="C50" s="216">
        <v>57.1</v>
      </c>
      <c r="D50" s="222"/>
      <c r="E50" s="216">
        <v>8.6</v>
      </c>
      <c r="F50" s="216">
        <v>12.6</v>
      </c>
      <c r="G50" s="218" t="s">
        <v>275</v>
      </c>
      <c r="H50" s="219">
        <v>510</v>
      </c>
      <c r="I50" s="216">
        <v>46.1</v>
      </c>
      <c r="J50" s="222"/>
      <c r="K50" s="216">
        <v>9.6999999999999993</v>
      </c>
      <c r="L50" s="216">
        <v>15.1</v>
      </c>
      <c r="M50" s="220" t="s">
        <v>276</v>
      </c>
      <c r="N50" s="214">
        <v>105</v>
      </c>
    </row>
    <row r="51" spans="1:14" ht="19.5" customHeight="1" x14ac:dyDescent="0.2">
      <c r="A51" s="214">
        <v>104</v>
      </c>
      <c r="B51" s="215">
        <v>596</v>
      </c>
      <c r="C51" s="216">
        <v>56.7</v>
      </c>
      <c r="D51" s="222"/>
      <c r="E51" s="222"/>
      <c r="F51" s="222"/>
      <c r="G51" s="218" t="s">
        <v>277</v>
      </c>
      <c r="H51" s="219">
        <v>509</v>
      </c>
      <c r="I51" s="216">
        <v>45.8</v>
      </c>
      <c r="J51" s="222"/>
      <c r="K51" s="222"/>
      <c r="L51" s="222"/>
      <c r="M51" s="220" t="s">
        <v>278</v>
      </c>
      <c r="N51" s="214">
        <v>104</v>
      </c>
    </row>
    <row r="52" spans="1:14" ht="19.5" customHeight="1" x14ac:dyDescent="0.2">
      <c r="A52" s="214">
        <v>103</v>
      </c>
      <c r="B52" s="215">
        <v>594</v>
      </c>
      <c r="C52" s="216">
        <v>56.3</v>
      </c>
      <c r="D52" s="215">
        <v>5</v>
      </c>
      <c r="E52" s="222"/>
      <c r="F52" s="222"/>
      <c r="G52" s="218" t="s">
        <v>279</v>
      </c>
      <c r="H52" s="219">
        <v>507</v>
      </c>
      <c r="I52" s="216">
        <v>45.5</v>
      </c>
      <c r="J52" s="216">
        <v>5.2</v>
      </c>
      <c r="K52" s="222"/>
      <c r="L52" s="222"/>
      <c r="M52" s="220" t="s">
        <v>280</v>
      </c>
      <c r="N52" s="214">
        <v>103</v>
      </c>
    </row>
    <row r="53" spans="1:14" ht="19.5" customHeight="1" x14ac:dyDescent="0.2">
      <c r="A53" s="214">
        <v>102</v>
      </c>
      <c r="B53" s="215">
        <v>592</v>
      </c>
      <c r="C53" s="216">
        <v>55.9</v>
      </c>
      <c r="D53" s="222"/>
      <c r="E53" s="216">
        <v>8.6999999999999993</v>
      </c>
      <c r="F53" s="216">
        <v>12.7</v>
      </c>
      <c r="G53" s="218" t="s">
        <v>281</v>
      </c>
      <c r="H53" s="219">
        <v>505</v>
      </c>
      <c r="I53" s="216">
        <v>45.2</v>
      </c>
      <c r="J53" s="222"/>
      <c r="K53" s="216">
        <v>9.8000000000000007</v>
      </c>
      <c r="L53" s="216">
        <v>15.2</v>
      </c>
      <c r="M53" s="220" t="s">
        <v>282</v>
      </c>
      <c r="N53" s="214">
        <v>102</v>
      </c>
    </row>
    <row r="54" spans="1:14" ht="19.5" customHeight="1" x14ac:dyDescent="0.2">
      <c r="A54" s="214">
        <v>101</v>
      </c>
      <c r="B54" s="215">
        <v>590</v>
      </c>
      <c r="C54" s="216">
        <v>55.5</v>
      </c>
      <c r="D54" s="222"/>
      <c r="E54" s="222"/>
      <c r="F54" s="222"/>
      <c r="G54" s="218" t="s">
        <v>283</v>
      </c>
      <c r="H54" s="219">
        <v>503</v>
      </c>
      <c r="I54" s="216">
        <v>44.9</v>
      </c>
      <c r="J54" s="222"/>
      <c r="K54" s="222"/>
      <c r="L54" s="222"/>
      <c r="M54" s="220" t="s">
        <v>284</v>
      </c>
      <c r="N54" s="214">
        <v>101</v>
      </c>
    </row>
    <row r="55" spans="1:14" ht="19.5" customHeight="1" x14ac:dyDescent="0.2">
      <c r="A55" s="214">
        <v>100</v>
      </c>
      <c r="B55" s="215">
        <v>588</v>
      </c>
      <c r="C55" s="216">
        <v>55.1</v>
      </c>
      <c r="D55" s="222"/>
      <c r="E55" s="222"/>
      <c r="F55" s="222"/>
      <c r="G55" s="218" t="s">
        <v>285</v>
      </c>
      <c r="H55" s="219">
        <v>501</v>
      </c>
      <c r="I55" s="216">
        <v>44.6</v>
      </c>
      <c r="J55" s="222"/>
      <c r="K55" s="222"/>
      <c r="L55" s="222"/>
      <c r="M55" s="220" t="s">
        <v>286</v>
      </c>
      <c r="N55" s="214">
        <v>100</v>
      </c>
    </row>
    <row r="56" spans="1:14" ht="19.5" customHeight="1" x14ac:dyDescent="0.2">
      <c r="A56" s="214">
        <v>99</v>
      </c>
      <c r="B56" s="215">
        <v>586</v>
      </c>
      <c r="C56" s="216">
        <v>54.7</v>
      </c>
      <c r="D56" s="222"/>
      <c r="E56" s="216">
        <v>8.8000000000000007</v>
      </c>
      <c r="F56" s="216">
        <v>12.8</v>
      </c>
      <c r="G56" s="218" t="s">
        <v>287</v>
      </c>
      <c r="H56" s="219">
        <v>499</v>
      </c>
      <c r="I56" s="216">
        <v>44.3</v>
      </c>
      <c r="J56" s="222"/>
      <c r="K56" s="216">
        <v>9.9</v>
      </c>
      <c r="L56" s="216">
        <v>15.3</v>
      </c>
      <c r="M56" s="220" t="s">
        <v>288</v>
      </c>
      <c r="N56" s="214">
        <v>99</v>
      </c>
    </row>
    <row r="57" spans="1:14" ht="19.5" customHeight="1" x14ac:dyDescent="0.2">
      <c r="A57" s="214">
        <v>98</v>
      </c>
      <c r="B57" s="215">
        <v>584</v>
      </c>
      <c r="C57" s="216">
        <v>54.3</v>
      </c>
      <c r="D57" s="222"/>
      <c r="E57" s="222"/>
      <c r="F57" s="222"/>
      <c r="G57" s="218" t="s">
        <v>289</v>
      </c>
      <c r="H57" s="219">
        <v>497</v>
      </c>
      <c r="I57" s="216">
        <v>44</v>
      </c>
      <c r="J57" s="222"/>
      <c r="K57" s="222"/>
      <c r="L57" s="222"/>
      <c r="M57" s="220" t="s">
        <v>206</v>
      </c>
      <c r="N57" s="214">
        <v>98</v>
      </c>
    </row>
    <row r="58" spans="1:14" ht="19.5" customHeight="1" x14ac:dyDescent="0.2">
      <c r="A58" s="214">
        <v>97</v>
      </c>
      <c r="B58" s="215">
        <v>582</v>
      </c>
      <c r="C58" s="216">
        <v>53.9</v>
      </c>
      <c r="D58" s="216">
        <v>5.0999999999999996</v>
      </c>
      <c r="E58" s="222"/>
      <c r="F58" s="222"/>
      <c r="G58" s="218" t="s">
        <v>290</v>
      </c>
      <c r="H58" s="219">
        <v>495</v>
      </c>
      <c r="I58" s="216">
        <v>43.7</v>
      </c>
      <c r="J58" s="216">
        <v>5.3</v>
      </c>
      <c r="K58" s="222"/>
      <c r="L58" s="222"/>
      <c r="M58" s="220" t="s">
        <v>291</v>
      </c>
      <c r="N58" s="214">
        <v>97</v>
      </c>
    </row>
    <row r="59" spans="1:14" ht="19.5" customHeight="1" x14ac:dyDescent="0.2">
      <c r="A59" s="214">
        <v>96</v>
      </c>
      <c r="B59" s="215">
        <v>580</v>
      </c>
      <c r="C59" s="216">
        <v>53.5</v>
      </c>
      <c r="D59" s="222"/>
      <c r="E59" s="216">
        <v>8.9</v>
      </c>
      <c r="F59" s="216">
        <v>12.9</v>
      </c>
      <c r="G59" s="218" t="s">
        <v>292</v>
      </c>
      <c r="H59" s="219">
        <v>493</v>
      </c>
      <c r="I59" s="216">
        <v>43.4</v>
      </c>
      <c r="J59" s="222"/>
      <c r="K59" s="215">
        <v>10</v>
      </c>
      <c r="L59" s="216">
        <v>15.4</v>
      </c>
      <c r="M59" s="220" t="s">
        <v>293</v>
      </c>
      <c r="N59" s="214">
        <v>96</v>
      </c>
    </row>
    <row r="60" spans="1:14" ht="19.5" customHeight="1" x14ac:dyDescent="0.2">
      <c r="A60" s="214">
        <v>95</v>
      </c>
      <c r="B60" s="215">
        <v>578</v>
      </c>
      <c r="C60" s="216">
        <v>53.1</v>
      </c>
      <c r="D60" s="222"/>
      <c r="E60" s="222"/>
      <c r="F60" s="222"/>
      <c r="G60" s="218" t="s">
        <v>294</v>
      </c>
      <c r="H60" s="219">
        <v>491</v>
      </c>
      <c r="I60" s="216">
        <v>43.1</v>
      </c>
      <c r="J60" s="222"/>
      <c r="K60" s="222"/>
      <c r="L60" s="222"/>
      <c r="M60" s="220" t="s">
        <v>295</v>
      </c>
      <c r="N60" s="214">
        <v>95</v>
      </c>
    </row>
    <row r="61" spans="1:14" ht="19.5" customHeight="1" x14ac:dyDescent="0.2">
      <c r="A61" s="214">
        <v>94</v>
      </c>
      <c r="B61" s="215">
        <v>576</v>
      </c>
      <c r="C61" s="216">
        <v>52.7</v>
      </c>
      <c r="D61" s="222"/>
      <c r="E61" s="222"/>
      <c r="F61" s="222"/>
      <c r="G61" s="218" t="s">
        <v>296</v>
      </c>
      <c r="H61" s="219">
        <v>489</v>
      </c>
      <c r="I61" s="216">
        <v>42.8</v>
      </c>
      <c r="J61" s="222"/>
      <c r="K61" s="222"/>
      <c r="L61" s="222"/>
      <c r="M61" s="220" t="s">
        <v>297</v>
      </c>
      <c r="N61" s="214">
        <v>94</v>
      </c>
    </row>
    <row r="62" spans="1:14" ht="19.5" customHeight="1" x14ac:dyDescent="0.2">
      <c r="A62" s="214">
        <v>93</v>
      </c>
      <c r="B62" s="215">
        <v>574</v>
      </c>
      <c r="C62" s="216">
        <v>52.3</v>
      </c>
      <c r="D62" s="222"/>
      <c r="E62" s="215">
        <v>9</v>
      </c>
      <c r="F62" s="215">
        <v>13</v>
      </c>
      <c r="G62" s="218" t="s">
        <v>298</v>
      </c>
      <c r="H62" s="219">
        <v>487</v>
      </c>
      <c r="I62" s="216">
        <v>42.5</v>
      </c>
      <c r="J62" s="222"/>
      <c r="K62" s="216">
        <v>10.1</v>
      </c>
      <c r="L62" s="216">
        <v>15.5</v>
      </c>
      <c r="M62" s="220" t="s">
        <v>299</v>
      </c>
      <c r="N62" s="214">
        <v>93</v>
      </c>
    </row>
    <row r="63" spans="1:14" ht="19.5" customHeight="1" x14ac:dyDescent="0.2">
      <c r="A63" s="214">
        <v>92</v>
      </c>
      <c r="B63" s="215">
        <v>572</v>
      </c>
      <c r="C63" s="216">
        <v>51.9</v>
      </c>
      <c r="D63" s="222"/>
      <c r="E63" s="222"/>
      <c r="F63" s="222"/>
      <c r="G63" s="218" t="s">
        <v>300</v>
      </c>
      <c r="H63" s="219">
        <v>485</v>
      </c>
      <c r="I63" s="216">
        <v>42.2</v>
      </c>
      <c r="J63" s="222"/>
      <c r="K63" s="222"/>
      <c r="L63" s="222"/>
      <c r="M63" s="220" t="s">
        <v>301</v>
      </c>
      <c r="N63" s="214">
        <v>92</v>
      </c>
    </row>
    <row r="64" spans="1:14" ht="19.5" customHeight="1" x14ac:dyDescent="0.2">
      <c r="A64" s="214">
        <v>91</v>
      </c>
      <c r="B64" s="215">
        <v>570</v>
      </c>
      <c r="C64" s="216">
        <v>51.5</v>
      </c>
      <c r="D64" s="216">
        <v>5.2</v>
      </c>
      <c r="E64" s="222"/>
      <c r="F64" s="222"/>
      <c r="G64" s="218" t="s">
        <v>302</v>
      </c>
      <c r="H64" s="219">
        <v>483</v>
      </c>
      <c r="I64" s="216">
        <v>41.9</v>
      </c>
      <c r="J64" s="216">
        <v>5.4</v>
      </c>
      <c r="K64" s="222"/>
      <c r="L64" s="222"/>
      <c r="M64" s="220" t="s">
        <v>303</v>
      </c>
      <c r="N64" s="214">
        <v>91</v>
      </c>
    </row>
    <row r="65" spans="1:14" ht="19.5" customHeight="1" x14ac:dyDescent="0.2">
      <c r="A65" s="214">
        <v>90</v>
      </c>
      <c r="B65" s="215">
        <v>568</v>
      </c>
      <c r="C65" s="216">
        <v>51.1</v>
      </c>
      <c r="D65" s="222"/>
      <c r="E65" s="216">
        <v>9.1</v>
      </c>
      <c r="F65" s="216">
        <v>13.1</v>
      </c>
      <c r="G65" s="218" t="s">
        <v>304</v>
      </c>
      <c r="H65" s="219">
        <v>481</v>
      </c>
      <c r="I65" s="216">
        <v>41.6</v>
      </c>
      <c r="J65" s="222"/>
      <c r="K65" s="216">
        <v>10.199999999999999</v>
      </c>
      <c r="L65" s="216">
        <v>15.6</v>
      </c>
      <c r="M65" s="220" t="s">
        <v>216</v>
      </c>
      <c r="N65" s="214">
        <v>90</v>
      </c>
    </row>
    <row r="66" spans="1:14" ht="19.5" customHeight="1" x14ac:dyDescent="0.2">
      <c r="A66" s="214">
        <v>89</v>
      </c>
      <c r="B66" s="215">
        <v>566</v>
      </c>
      <c r="C66" s="216">
        <v>50.7</v>
      </c>
      <c r="D66" s="222"/>
      <c r="E66" s="222"/>
      <c r="F66" s="222"/>
      <c r="G66" s="218" t="s">
        <v>305</v>
      </c>
      <c r="H66" s="219">
        <v>479</v>
      </c>
      <c r="I66" s="216">
        <v>41.3</v>
      </c>
      <c r="J66" s="222"/>
      <c r="K66" s="222"/>
      <c r="L66" s="222"/>
      <c r="M66" s="220" t="s">
        <v>306</v>
      </c>
      <c r="N66" s="214">
        <v>89</v>
      </c>
    </row>
    <row r="67" spans="1:14" ht="19.5" customHeight="1" x14ac:dyDescent="0.2">
      <c r="A67" s="214">
        <v>88</v>
      </c>
      <c r="B67" s="215">
        <v>564</v>
      </c>
      <c r="C67" s="216">
        <v>50.3</v>
      </c>
      <c r="D67" s="222"/>
      <c r="E67" s="222"/>
      <c r="F67" s="222"/>
      <c r="G67" s="218" t="s">
        <v>307</v>
      </c>
      <c r="H67" s="219">
        <v>477</v>
      </c>
      <c r="I67" s="216">
        <v>41</v>
      </c>
      <c r="J67" s="222"/>
      <c r="K67" s="222"/>
      <c r="L67" s="222"/>
      <c r="M67" s="220" t="s">
        <v>308</v>
      </c>
      <c r="N67" s="223">
        <v>88</v>
      </c>
    </row>
    <row r="68" spans="1:14" ht="19.5" customHeight="1" x14ac:dyDescent="0.2">
      <c r="A68" s="214">
        <v>87</v>
      </c>
      <c r="B68" s="215">
        <v>562</v>
      </c>
      <c r="C68" s="216">
        <v>49.9</v>
      </c>
      <c r="D68" s="222"/>
      <c r="E68" s="216">
        <v>9.1999999999999993</v>
      </c>
      <c r="F68" s="216">
        <v>13.2</v>
      </c>
      <c r="G68" s="218" t="s">
        <v>309</v>
      </c>
      <c r="H68" s="219">
        <v>475</v>
      </c>
      <c r="I68" s="216">
        <v>40.700000000000003</v>
      </c>
      <c r="J68" s="222"/>
      <c r="K68" s="216">
        <v>10.3</v>
      </c>
      <c r="L68" s="224">
        <v>15.7</v>
      </c>
      <c r="M68" s="220" t="s">
        <v>310</v>
      </c>
      <c r="N68" s="223">
        <v>87</v>
      </c>
    </row>
    <row r="69" spans="1:14" ht="19.5" customHeight="1" x14ac:dyDescent="0.2">
      <c r="A69" s="214">
        <v>86</v>
      </c>
      <c r="B69" s="215">
        <v>559</v>
      </c>
      <c r="C69" s="216">
        <v>49.5</v>
      </c>
      <c r="D69" s="222"/>
      <c r="E69" s="222"/>
      <c r="F69" s="222"/>
      <c r="G69" s="218" t="s">
        <v>311</v>
      </c>
      <c r="H69" s="219">
        <v>473</v>
      </c>
      <c r="I69" s="216">
        <v>40.4</v>
      </c>
      <c r="J69" s="222"/>
      <c r="K69" s="222"/>
      <c r="L69" s="222"/>
      <c r="M69" s="220" t="s">
        <v>312</v>
      </c>
      <c r="N69" s="223">
        <v>86</v>
      </c>
    </row>
    <row r="70" spans="1:14" ht="19.5" customHeight="1" x14ac:dyDescent="0.2">
      <c r="A70" s="214">
        <v>85</v>
      </c>
      <c r="B70" s="215">
        <v>556</v>
      </c>
      <c r="C70" s="216">
        <v>49.1</v>
      </c>
      <c r="D70" s="217">
        <v>5.3</v>
      </c>
      <c r="E70" s="222"/>
      <c r="F70" s="222"/>
      <c r="G70" s="218" t="s">
        <v>313</v>
      </c>
      <c r="H70" s="219">
        <v>471</v>
      </c>
      <c r="I70" s="216">
        <v>40.1</v>
      </c>
      <c r="J70" s="216">
        <v>5.5</v>
      </c>
      <c r="K70" s="222"/>
      <c r="L70" s="222"/>
      <c r="M70" s="220" t="s">
        <v>314</v>
      </c>
      <c r="N70" s="223">
        <v>85</v>
      </c>
    </row>
    <row r="71" spans="1:14" ht="19.5" customHeight="1" x14ac:dyDescent="0.2">
      <c r="A71" s="214">
        <v>84</v>
      </c>
      <c r="B71" s="215">
        <v>553</v>
      </c>
      <c r="C71" s="216">
        <v>48.7</v>
      </c>
      <c r="D71" s="222"/>
      <c r="E71" s="216">
        <v>9.3000000000000007</v>
      </c>
      <c r="F71" s="216">
        <v>13.3</v>
      </c>
      <c r="G71" s="218" t="s">
        <v>315</v>
      </c>
      <c r="H71" s="219">
        <v>469</v>
      </c>
      <c r="I71" s="216">
        <v>39.700000000000003</v>
      </c>
      <c r="J71" s="222"/>
      <c r="K71" s="216">
        <v>10.4</v>
      </c>
      <c r="L71" s="224">
        <v>15.8</v>
      </c>
      <c r="M71" s="220" t="s">
        <v>316</v>
      </c>
      <c r="N71" s="223">
        <v>84</v>
      </c>
    </row>
    <row r="72" spans="1:14" ht="19.5" customHeight="1" x14ac:dyDescent="0.2">
      <c r="A72" s="214">
        <v>83</v>
      </c>
      <c r="B72" s="215">
        <v>550</v>
      </c>
      <c r="C72" s="216">
        <v>48.3</v>
      </c>
      <c r="D72" s="222"/>
      <c r="E72" s="222"/>
      <c r="F72" s="222"/>
      <c r="G72" s="218" t="s">
        <v>317</v>
      </c>
      <c r="H72" s="219">
        <v>467</v>
      </c>
      <c r="I72" s="216">
        <v>39.299999999999997</v>
      </c>
      <c r="J72" s="222"/>
      <c r="K72" s="222"/>
      <c r="L72" s="222"/>
      <c r="M72" s="220" t="s">
        <v>318</v>
      </c>
      <c r="N72" s="223">
        <v>83</v>
      </c>
    </row>
    <row r="73" spans="1:14" ht="19.5" customHeight="1" x14ac:dyDescent="0.2">
      <c r="A73" s="214">
        <v>82</v>
      </c>
      <c r="B73" s="215">
        <v>547</v>
      </c>
      <c r="C73" s="216">
        <v>47.9</v>
      </c>
      <c r="D73" s="222"/>
      <c r="E73" s="222"/>
      <c r="F73" s="222"/>
      <c r="G73" s="218" t="s">
        <v>319</v>
      </c>
      <c r="H73" s="219">
        <v>465</v>
      </c>
      <c r="I73" s="216">
        <v>38.9</v>
      </c>
      <c r="J73" s="222"/>
      <c r="K73" s="222"/>
      <c r="L73" s="222"/>
      <c r="M73" s="220" t="s">
        <v>226</v>
      </c>
      <c r="N73" s="223">
        <v>82</v>
      </c>
    </row>
    <row r="74" spans="1:14" ht="19.5" customHeight="1" x14ac:dyDescent="0.2">
      <c r="A74" s="214">
        <v>81</v>
      </c>
      <c r="B74" s="215">
        <v>544</v>
      </c>
      <c r="C74" s="216">
        <v>47.5</v>
      </c>
      <c r="D74" s="222"/>
      <c r="E74" s="216">
        <v>9.4</v>
      </c>
      <c r="F74" s="216">
        <v>13.4</v>
      </c>
      <c r="G74" s="218" t="s">
        <v>320</v>
      </c>
      <c r="H74" s="219">
        <v>463</v>
      </c>
      <c r="I74" s="216">
        <v>38.5</v>
      </c>
      <c r="J74" s="222"/>
      <c r="K74" s="216">
        <v>10.5</v>
      </c>
      <c r="L74" s="224">
        <v>15.9</v>
      </c>
      <c r="M74" s="220" t="s">
        <v>321</v>
      </c>
      <c r="N74" s="223">
        <v>81</v>
      </c>
    </row>
    <row r="75" spans="1:14" ht="19.5" customHeight="1" x14ac:dyDescent="0.2">
      <c r="A75" s="214">
        <v>80</v>
      </c>
      <c r="B75" s="215">
        <v>541</v>
      </c>
      <c r="C75" s="216">
        <v>47.1</v>
      </c>
      <c r="D75" s="222"/>
      <c r="E75" s="222"/>
      <c r="F75" s="222"/>
      <c r="G75" s="218" t="s">
        <v>322</v>
      </c>
      <c r="H75" s="219">
        <v>461</v>
      </c>
      <c r="I75" s="216">
        <v>38.1</v>
      </c>
      <c r="J75" s="222"/>
      <c r="K75" s="222"/>
      <c r="L75" s="222"/>
      <c r="M75" s="220" t="s">
        <v>323</v>
      </c>
      <c r="N75" s="223">
        <v>80</v>
      </c>
    </row>
    <row r="76" spans="1:14" ht="19.5" customHeight="1" x14ac:dyDescent="0.2">
      <c r="A76" s="214">
        <v>79</v>
      </c>
      <c r="B76" s="215">
        <v>538</v>
      </c>
      <c r="C76" s="216">
        <v>46.7</v>
      </c>
      <c r="D76" s="217">
        <v>5.4</v>
      </c>
      <c r="E76" s="222"/>
      <c r="F76" s="222"/>
      <c r="G76" s="218" t="s">
        <v>324</v>
      </c>
      <c r="H76" s="219">
        <v>459</v>
      </c>
      <c r="I76" s="216">
        <v>37.700000000000003</v>
      </c>
      <c r="J76" s="216">
        <v>5.6</v>
      </c>
      <c r="K76" s="222"/>
      <c r="L76" s="222"/>
      <c r="M76" s="220" t="s">
        <v>325</v>
      </c>
      <c r="N76" s="223">
        <v>79</v>
      </c>
    </row>
    <row r="77" spans="1:14" ht="19.5" customHeight="1" x14ac:dyDescent="0.2">
      <c r="A77" s="214">
        <v>78</v>
      </c>
      <c r="B77" s="215">
        <v>535</v>
      </c>
      <c r="C77" s="216">
        <v>46.3</v>
      </c>
      <c r="D77" s="222"/>
      <c r="E77" s="216">
        <v>9.5</v>
      </c>
      <c r="F77" s="216">
        <v>13.5</v>
      </c>
      <c r="G77" s="218" t="s">
        <v>326</v>
      </c>
      <c r="H77" s="219">
        <v>457</v>
      </c>
      <c r="I77" s="216">
        <v>37.299999999999997</v>
      </c>
      <c r="J77" s="222"/>
      <c r="K77" s="216">
        <v>10.6</v>
      </c>
      <c r="L77" s="224">
        <v>16</v>
      </c>
      <c r="M77" s="220" t="s">
        <v>327</v>
      </c>
      <c r="N77" s="223">
        <v>78</v>
      </c>
    </row>
    <row r="78" spans="1:14" ht="19.5" customHeight="1" x14ac:dyDescent="0.2">
      <c r="A78" s="214">
        <v>77</v>
      </c>
      <c r="B78" s="215">
        <v>532</v>
      </c>
      <c r="C78" s="216">
        <v>45.9</v>
      </c>
      <c r="D78" s="222"/>
      <c r="E78" s="222"/>
      <c r="F78" s="222"/>
      <c r="G78" s="218" t="s">
        <v>328</v>
      </c>
      <c r="H78" s="219">
        <v>455</v>
      </c>
      <c r="I78" s="216">
        <v>36.9</v>
      </c>
      <c r="J78" s="222"/>
      <c r="K78" s="222"/>
      <c r="L78" s="222"/>
      <c r="M78" s="220" t="s">
        <v>329</v>
      </c>
      <c r="N78" s="223">
        <v>77</v>
      </c>
    </row>
    <row r="79" spans="1:14" ht="19.5" customHeight="1" x14ac:dyDescent="0.2">
      <c r="A79" s="214">
        <v>76</v>
      </c>
      <c r="B79" s="215">
        <v>529</v>
      </c>
      <c r="C79" s="216">
        <v>45.5</v>
      </c>
      <c r="D79" s="222"/>
      <c r="E79" s="222"/>
      <c r="F79" s="222"/>
      <c r="G79" s="218" t="s">
        <v>330</v>
      </c>
      <c r="H79" s="219">
        <v>453</v>
      </c>
      <c r="I79" s="216">
        <v>36.5</v>
      </c>
      <c r="J79" s="222"/>
      <c r="K79" s="222"/>
      <c r="L79" s="222"/>
      <c r="M79" s="220" t="s">
        <v>331</v>
      </c>
      <c r="N79" s="223">
        <v>76</v>
      </c>
    </row>
    <row r="80" spans="1:14" ht="19.5" customHeight="1" x14ac:dyDescent="0.2">
      <c r="A80" s="214">
        <v>75</v>
      </c>
      <c r="B80" s="215">
        <v>526</v>
      </c>
      <c r="C80" s="216">
        <v>45.1</v>
      </c>
      <c r="D80" s="222"/>
      <c r="E80" s="216">
        <v>9.6</v>
      </c>
      <c r="F80" s="216">
        <v>13.6</v>
      </c>
      <c r="G80" s="218" t="s">
        <v>332</v>
      </c>
      <c r="H80" s="219">
        <v>451</v>
      </c>
      <c r="I80" s="216">
        <v>36.1</v>
      </c>
      <c r="J80" s="222"/>
      <c r="K80" s="216">
        <v>10.7</v>
      </c>
      <c r="L80" s="224">
        <v>16.100000000000001</v>
      </c>
      <c r="M80" s="220" t="s">
        <v>333</v>
      </c>
      <c r="N80" s="223">
        <v>75</v>
      </c>
    </row>
    <row r="81" spans="1:14" ht="19.5" customHeight="1" x14ac:dyDescent="0.2">
      <c r="A81" s="214">
        <v>74</v>
      </c>
      <c r="B81" s="215">
        <v>523</v>
      </c>
      <c r="C81" s="216">
        <v>44.7</v>
      </c>
      <c r="D81" s="222"/>
      <c r="E81" s="222"/>
      <c r="F81" s="222"/>
      <c r="G81" s="218" t="s">
        <v>334</v>
      </c>
      <c r="H81" s="219">
        <v>449</v>
      </c>
      <c r="I81" s="216">
        <v>35.700000000000003</v>
      </c>
      <c r="J81" s="222"/>
      <c r="K81" s="222"/>
      <c r="L81" s="222"/>
      <c r="M81" s="220" t="s">
        <v>236</v>
      </c>
      <c r="N81" s="223">
        <v>74</v>
      </c>
    </row>
    <row r="82" spans="1:14" ht="19.5" customHeight="1" x14ac:dyDescent="0.2">
      <c r="A82" s="214">
        <v>73</v>
      </c>
      <c r="B82" s="215">
        <v>520</v>
      </c>
      <c r="C82" s="216">
        <v>44.3</v>
      </c>
      <c r="D82" s="217">
        <v>5.5</v>
      </c>
      <c r="E82" s="222"/>
      <c r="F82" s="222"/>
      <c r="G82" s="218" t="s">
        <v>335</v>
      </c>
      <c r="H82" s="219">
        <v>447</v>
      </c>
      <c r="I82" s="216">
        <v>35.299999999999997</v>
      </c>
      <c r="J82" s="216">
        <v>5.7</v>
      </c>
      <c r="K82" s="222"/>
      <c r="L82" s="224">
        <v>16.2</v>
      </c>
      <c r="M82" s="220" t="s">
        <v>336</v>
      </c>
      <c r="N82" s="223">
        <v>73</v>
      </c>
    </row>
    <row r="83" spans="1:14" ht="19.5" customHeight="1" x14ac:dyDescent="0.2">
      <c r="A83" s="214">
        <v>72</v>
      </c>
      <c r="B83" s="215">
        <v>517</v>
      </c>
      <c r="C83" s="216">
        <v>43.9</v>
      </c>
      <c r="D83" s="222"/>
      <c r="E83" s="216">
        <v>9.6999999999999993</v>
      </c>
      <c r="F83" s="216">
        <v>13.7</v>
      </c>
      <c r="G83" s="218" t="s">
        <v>337</v>
      </c>
      <c r="H83" s="219">
        <v>445</v>
      </c>
      <c r="I83" s="216">
        <v>34.9</v>
      </c>
      <c r="J83" s="222"/>
      <c r="K83" s="216">
        <v>10.8</v>
      </c>
      <c r="L83" s="222"/>
      <c r="M83" s="220" t="s">
        <v>338</v>
      </c>
      <c r="N83" s="223">
        <v>72</v>
      </c>
    </row>
    <row r="84" spans="1:14" ht="19.5" customHeight="1" x14ac:dyDescent="0.2">
      <c r="A84" s="214">
        <v>71</v>
      </c>
      <c r="B84" s="215">
        <v>514</v>
      </c>
      <c r="C84" s="216">
        <v>43.5</v>
      </c>
      <c r="D84" s="222"/>
      <c r="E84" s="222"/>
      <c r="F84" s="222"/>
      <c r="G84" s="218" t="s">
        <v>339</v>
      </c>
      <c r="H84" s="219">
        <v>443</v>
      </c>
      <c r="I84" s="216">
        <v>34.5</v>
      </c>
      <c r="J84" s="222"/>
      <c r="K84" s="222"/>
      <c r="L84" s="224">
        <v>16.3</v>
      </c>
      <c r="M84" s="220" t="s">
        <v>340</v>
      </c>
      <c r="N84" s="223">
        <v>71</v>
      </c>
    </row>
    <row r="85" spans="1:14" ht="19.5" customHeight="1" x14ac:dyDescent="0.2">
      <c r="A85" s="214">
        <v>70</v>
      </c>
      <c r="B85" s="215">
        <v>511</v>
      </c>
      <c r="C85" s="216">
        <v>43.1</v>
      </c>
      <c r="D85" s="222"/>
      <c r="E85" s="222"/>
      <c r="F85" s="222"/>
      <c r="G85" s="218" t="s">
        <v>341</v>
      </c>
      <c r="H85" s="219">
        <v>441</v>
      </c>
      <c r="I85" s="216">
        <v>34.1</v>
      </c>
      <c r="J85" s="222"/>
      <c r="K85" s="222"/>
      <c r="L85" s="222"/>
      <c r="M85" s="220" t="s">
        <v>342</v>
      </c>
      <c r="N85" s="223">
        <v>70</v>
      </c>
    </row>
    <row r="86" spans="1:14" ht="19.5" customHeight="1" x14ac:dyDescent="0.2">
      <c r="A86" s="214">
        <v>69</v>
      </c>
      <c r="B86" s="215">
        <v>508</v>
      </c>
      <c r="C86" s="216">
        <v>42.7</v>
      </c>
      <c r="D86" s="222"/>
      <c r="E86" s="216">
        <v>9.8000000000000007</v>
      </c>
      <c r="F86" s="216">
        <v>13.8</v>
      </c>
      <c r="G86" s="218" t="s">
        <v>343</v>
      </c>
      <c r="H86" s="219">
        <v>439</v>
      </c>
      <c r="I86" s="216">
        <v>33.700000000000003</v>
      </c>
      <c r="J86" s="222"/>
      <c r="K86" s="216">
        <v>10.9</v>
      </c>
      <c r="L86" s="224">
        <v>16.399999999999999</v>
      </c>
      <c r="M86" s="220" t="s">
        <v>344</v>
      </c>
      <c r="N86" s="223">
        <v>69</v>
      </c>
    </row>
    <row r="87" spans="1:14" ht="19.5" customHeight="1" x14ac:dyDescent="0.2">
      <c r="A87" s="214">
        <v>68</v>
      </c>
      <c r="B87" s="215">
        <v>505</v>
      </c>
      <c r="C87" s="216">
        <v>42.3</v>
      </c>
      <c r="D87" s="222"/>
      <c r="E87" s="222"/>
      <c r="F87" s="222"/>
      <c r="G87" s="218" t="s">
        <v>345</v>
      </c>
      <c r="H87" s="219">
        <v>437</v>
      </c>
      <c r="I87" s="216">
        <v>33.299999999999997</v>
      </c>
      <c r="J87" s="222"/>
      <c r="K87" s="222"/>
      <c r="L87" s="222"/>
      <c r="M87" s="220" t="s">
        <v>346</v>
      </c>
      <c r="N87" s="223">
        <v>68</v>
      </c>
    </row>
    <row r="88" spans="1:14" ht="19.5" customHeight="1" x14ac:dyDescent="0.2">
      <c r="A88" s="214">
        <v>67</v>
      </c>
      <c r="B88" s="215">
        <v>502</v>
      </c>
      <c r="C88" s="216">
        <v>41.9</v>
      </c>
      <c r="D88" s="217">
        <v>5.6</v>
      </c>
      <c r="E88" s="222"/>
      <c r="F88" s="222"/>
      <c r="G88" s="218" t="s">
        <v>347</v>
      </c>
      <c r="H88" s="219">
        <v>435</v>
      </c>
      <c r="I88" s="216">
        <v>32.9</v>
      </c>
      <c r="J88" s="216">
        <v>5.8</v>
      </c>
      <c r="K88" s="222"/>
      <c r="L88" s="224">
        <v>16.5</v>
      </c>
      <c r="M88" s="220" t="s">
        <v>348</v>
      </c>
      <c r="N88" s="223">
        <v>67</v>
      </c>
    </row>
    <row r="89" spans="1:14" ht="19.5" customHeight="1" x14ac:dyDescent="0.2">
      <c r="A89" s="214">
        <v>66</v>
      </c>
      <c r="B89" s="215">
        <v>499</v>
      </c>
      <c r="C89" s="216">
        <v>41.5</v>
      </c>
      <c r="D89" s="222"/>
      <c r="E89" s="216">
        <v>9.9</v>
      </c>
      <c r="F89" s="216">
        <v>13.9</v>
      </c>
      <c r="G89" s="218" t="s">
        <v>349</v>
      </c>
      <c r="H89" s="219">
        <v>433</v>
      </c>
      <c r="I89" s="216">
        <v>32.5</v>
      </c>
      <c r="J89" s="222"/>
      <c r="K89" s="215">
        <v>11</v>
      </c>
      <c r="L89" s="222"/>
      <c r="M89" s="220" t="s">
        <v>246</v>
      </c>
      <c r="N89" s="223">
        <v>66</v>
      </c>
    </row>
    <row r="90" spans="1:14" ht="19.5" customHeight="1" x14ac:dyDescent="0.2">
      <c r="A90" s="214">
        <v>65</v>
      </c>
      <c r="B90" s="215">
        <v>496</v>
      </c>
      <c r="C90" s="216">
        <v>41.1</v>
      </c>
      <c r="D90" s="222"/>
      <c r="E90" s="222"/>
      <c r="F90" s="222"/>
      <c r="G90" s="218" t="s">
        <v>350</v>
      </c>
      <c r="H90" s="219">
        <v>431</v>
      </c>
      <c r="I90" s="216">
        <v>32.1</v>
      </c>
      <c r="J90" s="222"/>
      <c r="K90" s="222"/>
      <c r="L90" s="224">
        <v>16.600000000000001</v>
      </c>
      <c r="M90" s="220" t="s">
        <v>351</v>
      </c>
      <c r="N90" s="223">
        <v>65</v>
      </c>
    </row>
    <row r="91" spans="1:14" ht="19.5" customHeight="1" x14ac:dyDescent="0.2">
      <c r="A91" s="214">
        <v>64</v>
      </c>
      <c r="B91" s="215">
        <v>493</v>
      </c>
      <c r="C91" s="216">
        <v>40.700000000000003</v>
      </c>
      <c r="D91" s="222"/>
      <c r="E91" s="222"/>
      <c r="F91" s="222"/>
      <c r="G91" s="218" t="s">
        <v>352</v>
      </c>
      <c r="H91" s="219">
        <v>429</v>
      </c>
      <c r="I91" s="216">
        <v>31.7</v>
      </c>
      <c r="J91" s="222"/>
      <c r="K91" s="222"/>
      <c r="L91" s="222"/>
      <c r="M91" s="220" t="s">
        <v>353</v>
      </c>
      <c r="N91" s="223">
        <v>64</v>
      </c>
    </row>
    <row r="92" spans="1:14" ht="19.5" customHeight="1" x14ac:dyDescent="0.2">
      <c r="A92" s="214">
        <v>63</v>
      </c>
      <c r="B92" s="215">
        <v>490</v>
      </c>
      <c r="C92" s="216">
        <v>40.299999999999997</v>
      </c>
      <c r="D92" s="222"/>
      <c r="E92" s="216">
        <v>10</v>
      </c>
      <c r="F92" s="216">
        <v>14</v>
      </c>
      <c r="G92" s="218" t="s">
        <v>354</v>
      </c>
      <c r="H92" s="219">
        <v>427</v>
      </c>
      <c r="I92" s="216">
        <v>31.3</v>
      </c>
      <c r="J92" s="222"/>
      <c r="K92" s="216">
        <v>11.1</v>
      </c>
      <c r="L92" s="224">
        <v>16.7</v>
      </c>
      <c r="M92" s="220" t="s">
        <v>355</v>
      </c>
      <c r="N92" s="223">
        <v>63</v>
      </c>
    </row>
    <row r="93" spans="1:14" ht="19.5" customHeight="1" x14ac:dyDescent="0.2">
      <c r="A93" s="214">
        <v>62</v>
      </c>
      <c r="B93" s="215">
        <v>487</v>
      </c>
      <c r="C93" s="216">
        <v>39.9</v>
      </c>
      <c r="D93" s="222"/>
      <c r="E93" s="222"/>
      <c r="F93" s="222"/>
      <c r="G93" s="218" t="s">
        <v>356</v>
      </c>
      <c r="H93" s="219">
        <v>425</v>
      </c>
      <c r="I93" s="216">
        <v>30.9</v>
      </c>
      <c r="J93" s="222"/>
      <c r="K93" s="222"/>
      <c r="L93" s="222"/>
      <c r="M93" s="220" t="s">
        <v>357</v>
      </c>
      <c r="N93" s="223">
        <v>62</v>
      </c>
    </row>
    <row r="94" spans="1:14" ht="19.5" customHeight="1" x14ac:dyDescent="0.2">
      <c r="A94" s="214">
        <v>61</v>
      </c>
      <c r="B94" s="215">
        <v>484</v>
      </c>
      <c r="C94" s="216">
        <v>39.5</v>
      </c>
      <c r="D94" s="217">
        <v>5.7</v>
      </c>
      <c r="E94" s="222"/>
      <c r="F94" s="222"/>
      <c r="G94" s="218" t="s">
        <v>358</v>
      </c>
      <c r="H94" s="219">
        <v>423</v>
      </c>
      <c r="I94" s="216">
        <v>30.5</v>
      </c>
      <c r="J94" s="216">
        <v>5.9</v>
      </c>
      <c r="K94" s="222"/>
      <c r="L94" s="224">
        <v>16.8</v>
      </c>
      <c r="M94" s="220" t="s">
        <v>359</v>
      </c>
      <c r="N94" s="223">
        <v>61</v>
      </c>
    </row>
    <row r="95" spans="1:14" ht="19.5" customHeight="1" x14ac:dyDescent="0.2">
      <c r="A95" s="214">
        <v>60</v>
      </c>
      <c r="B95" s="215">
        <v>481</v>
      </c>
      <c r="C95" s="216">
        <v>39.1</v>
      </c>
      <c r="D95" s="222"/>
      <c r="E95" s="216">
        <v>10.1</v>
      </c>
      <c r="F95" s="216">
        <v>14.1</v>
      </c>
      <c r="G95" s="218" t="s">
        <v>360</v>
      </c>
      <c r="H95" s="219">
        <v>421</v>
      </c>
      <c r="I95" s="216">
        <v>30.1</v>
      </c>
      <c r="J95" s="222"/>
      <c r="K95" s="216">
        <v>11.2</v>
      </c>
      <c r="L95" s="222"/>
      <c r="M95" s="220" t="s">
        <v>361</v>
      </c>
      <c r="N95" s="223">
        <v>60</v>
      </c>
    </row>
    <row r="96" spans="1:14" ht="19.5" customHeight="1" x14ac:dyDescent="0.2">
      <c r="A96" s="214">
        <v>59</v>
      </c>
      <c r="B96" s="215">
        <v>478</v>
      </c>
      <c r="C96" s="216">
        <v>38.700000000000003</v>
      </c>
      <c r="D96" s="222"/>
      <c r="E96" s="222"/>
      <c r="F96" s="222"/>
      <c r="G96" s="218" t="s">
        <v>362</v>
      </c>
      <c r="H96" s="219">
        <v>419</v>
      </c>
      <c r="I96" s="216">
        <v>29.7</v>
      </c>
      <c r="J96" s="222"/>
      <c r="K96" s="222"/>
      <c r="L96" s="224">
        <v>16.899999999999999</v>
      </c>
      <c r="M96" s="220" t="s">
        <v>363</v>
      </c>
      <c r="N96" s="223">
        <v>59</v>
      </c>
    </row>
    <row r="97" spans="1:14" ht="19.5" customHeight="1" x14ac:dyDescent="0.2">
      <c r="A97" s="214">
        <v>58</v>
      </c>
      <c r="B97" s="215">
        <v>475</v>
      </c>
      <c r="C97" s="216">
        <v>38.299999999999997</v>
      </c>
      <c r="D97" s="222"/>
      <c r="E97" s="222"/>
      <c r="F97" s="222"/>
      <c r="G97" s="218" t="s">
        <v>364</v>
      </c>
      <c r="H97" s="219">
        <v>417</v>
      </c>
      <c r="I97" s="216">
        <v>29.3</v>
      </c>
      <c r="J97" s="222"/>
      <c r="K97" s="222"/>
      <c r="L97" s="222"/>
      <c r="M97" s="220" t="s">
        <v>256</v>
      </c>
      <c r="N97" s="223">
        <v>58</v>
      </c>
    </row>
    <row r="98" spans="1:14" ht="19.5" customHeight="1" x14ac:dyDescent="0.2">
      <c r="A98" s="214">
        <v>57</v>
      </c>
      <c r="B98" s="215">
        <v>472</v>
      </c>
      <c r="C98" s="216">
        <v>37.9</v>
      </c>
      <c r="D98" s="222"/>
      <c r="E98" s="216">
        <v>10.199999999999999</v>
      </c>
      <c r="F98" s="216">
        <v>14.2</v>
      </c>
      <c r="G98" s="218" t="s">
        <v>365</v>
      </c>
      <c r="H98" s="219">
        <v>415</v>
      </c>
      <c r="I98" s="216">
        <v>28.9</v>
      </c>
      <c r="J98" s="222"/>
      <c r="K98" s="216">
        <v>11.3</v>
      </c>
      <c r="L98" s="224">
        <v>17</v>
      </c>
      <c r="M98" s="220" t="s">
        <v>366</v>
      </c>
      <c r="N98" s="223">
        <v>57</v>
      </c>
    </row>
    <row r="99" spans="1:14" ht="19.5" customHeight="1" x14ac:dyDescent="0.2">
      <c r="A99" s="214">
        <v>56</v>
      </c>
      <c r="B99" s="215">
        <v>469</v>
      </c>
      <c r="C99" s="216">
        <v>37.5</v>
      </c>
      <c r="D99" s="217">
        <v>5.8</v>
      </c>
      <c r="E99" s="222"/>
      <c r="F99" s="222"/>
      <c r="G99" s="218" t="s">
        <v>367</v>
      </c>
      <c r="H99" s="219">
        <v>413</v>
      </c>
      <c r="I99" s="216">
        <v>28.5</v>
      </c>
      <c r="J99" s="215">
        <v>6</v>
      </c>
      <c r="K99" s="222"/>
      <c r="L99" s="222"/>
      <c r="M99" s="220" t="s">
        <v>368</v>
      </c>
      <c r="N99" s="223">
        <v>56</v>
      </c>
    </row>
    <row r="100" spans="1:14" ht="19.5" customHeight="1" x14ac:dyDescent="0.2">
      <c r="A100" s="214">
        <v>55</v>
      </c>
      <c r="B100" s="215">
        <v>466</v>
      </c>
      <c r="C100" s="216">
        <v>37.1</v>
      </c>
      <c r="D100" s="222"/>
      <c r="E100" s="222"/>
      <c r="F100" s="216">
        <v>14.3</v>
      </c>
      <c r="G100" s="218" t="s">
        <v>369</v>
      </c>
      <c r="H100" s="219">
        <v>411</v>
      </c>
      <c r="I100" s="216">
        <v>28.1</v>
      </c>
      <c r="J100" s="222"/>
      <c r="K100" s="222"/>
      <c r="L100" s="224">
        <v>17.100000000000001</v>
      </c>
      <c r="M100" s="220" t="s">
        <v>370</v>
      </c>
      <c r="N100" s="223">
        <v>55</v>
      </c>
    </row>
    <row r="101" spans="1:14" ht="19.5" customHeight="1" x14ac:dyDescent="0.2">
      <c r="A101" s="214">
        <v>54</v>
      </c>
      <c r="B101" s="215">
        <v>463</v>
      </c>
      <c r="C101" s="216">
        <v>36.700000000000003</v>
      </c>
      <c r="D101" s="222"/>
      <c r="E101" s="216">
        <v>10.3</v>
      </c>
      <c r="F101" s="222"/>
      <c r="G101" s="218" t="s">
        <v>371</v>
      </c>
      <c r="H101" s="219">
        <v>408</v>
      </c>
      <c r="I101" s="216">
        <v>27.7</v>
      </c>
      <c r="J101" s="222"/>
      <c r="K101" s="216">
        <v>11.4</v>
      </c>
      <c r="L101" s="222"/>
      <c r="M101" s="220" t="s">
        <v>372</v>
      </c>
      <c r="N101" s="223">
        <v>54</v>
      </c>
    </row>
    <row r="102" spans="1:14" ht="19.5" customHeight="1" x14ac:dyDescent="0.2">
      <c r="A102" s="214">
        <v>53</v>
      </c>
      <c r="B102" s="215">
        <v>460</v>
      </c>
      <c r="C102" s="216">
        <v>36.299999999999997</v>
      </c>
      <c r="D102" s="222"/>
      <c r="E102" s="222"/>
      <c r="F102" s="216">
        <v>14.4</v>
      </c>
      <c r="G102" s="218" t="s">
        <v>373</v>
      </c>
      <c r="H102" s="219">
        <v>405</v>
      </c>
      <c r="I102" s="216">
        <v>27.3</v>
      </c>
      <c r="J102" s="222"/>
      <c r="K102" s="222"/>
      <c r="L102" s="224">
        <v>17.2</v>
      </c>
      <c r="M102" s="220" t="s">
        <v>374</v>
      </c>
      <c r="N102" s="223">
        <v>53</v>
      </c>
    </row>
    <row r="103" spans="1:14" ht="19.5" customHeight="1" x14ac:dyDescent="0.2">
      <c r="A103" s="214">
        <v>52</v>
      </c>
      <c r="B103" s="215">
        <v>457</v>
      </c>
      <c r="C103" s="216">
        <v>35.9</v>
      </c>
      <c r="D103" s="222"/>
      <c r="E103" s="222"/>
      <c r="F103" s="222"/>
      <c r="G103" s="218" t="s">
        <v>375</v>
      </c>
      <c r="H103" s="219">
        <v>402</v>
      </c>
      <c r="I103" s="216">
        <v>26.9</v>
      </c>
      <c r="J103" s="222"/>
      <c r="K103" s="222"/>
      <c r="L103" s="222"/>
      <c r="M103" s="220" t="s">
        <v>376</v>
      </c>
      <c r="N103" s="223">
        <v>52</v>
      </c>
    </row>
    <row r="104" spans="1:14" ht="19.5" customHeight="1" x14ac:dyDescent="0.25">
      <c r="A104" s="214">
        <v>51</v>
      </c>
      <c r="B104" s="215">
        <v>453</v>
      </c>
      <c r="C104" s="216">
        <v>35.5</v>
      </c>
      <c r="D104" s="217">
        <v>5.9</v>
      </c>
      <c r="E104" s="216">
        <v>10.4</v>
      </c>
      <c r="F104" s="216">
        <v>14.5</v>
      </c>
      <c r="G104" s="218" t="s">
        <v>377</v>
      </c>
      <c r="H104" s="219">
        <v>399</v>
      </c>
      <c r="I104" s="216">
        <v>26.5</v>
      </c>
      <c r="J104" s="216">
        <v>6.1</v>
      </c>
      <c r="K104" s="216">
        <v>11.5</v>
      </c>
      <c r="L104" s="224">
        <v>17.3</v>
      </c>
      <c r="M104" s="220" t="s">
        <v>378</v>
      </c>
      <c r="N104" s="223">
        <v>51</v>
      </c>
    </row>
    <row r="105" spans="1:14" ht="19.5" customHeight="1" x14ac:dyDescent="0.2">
      <c r="A105" s="214">
        <v>50</v>
      </c>
      <c r="B105" s="215">
        <v>449</v>
      </c>
      <c r="C105" s="216">
        <v>35.1</v>
      </c>
      <c r="D105" s="222"/>
      <c r="E105" s="222"/>
      <c r="F105" s="222"/>
      <c r="G105" s="218" t="s">
        <v>379</v>
      </c>
      <c r="H105" s="219">
        <v>396</v>
      </c>
      <c r="I105" s="216">
        <v>26.1</v>
      </c>
      <c r="J105" s="222"/>
      <c r="K105" s="222"/>
      <c r="L105" s="222"/>
      <c r="M105" s="220" t="s">
        <v>266</v>
      </c>
      <c r="N105" s="223">
        <v>50</v>
      </c>
    </row>
    <row r="106" spans="1:14" ht="19.5" customHeight="1" x14ac:dyDescent="0.2">
      <c r="A106" s="214">
        <v>49</v>
      </c>
      <c r="B106" s="215">
        <v>445</v>
      </c>
      <c r="C106" s="216">
        <v>34.700000000000003</v>
      </c>
      <c r="D106" s="222"/>
      <c r="E106" s="222"/>
      <c r="F106" s="216">
        <v>14.6</v>
      </c>
      <c r="G106" s="218" t="s">
        <v>380</v>
      </c>
      <c r="H106" s="219">
        <v>393</v>
      </c>
      <c r="I106" s="216">
        <v>25.7</v>
      </c>
      <c r="J106" s="222"/>
      <c r="K106" s="222"/>
      <c r="L106" s="224">
        <v>17.399999999999999</v>
      </c>
      <c r="M106" s="220" t="s">
        <v>381</v>
      </c>
      <c r="N106" s="223">
        <v>49</v>
      </c>
    </row>
    <row r="107" spans="1:14" ht="19.5" customHeight="1" x14ac:dyDescent="0.2">
      <c r="A107" s="214">
        <v>48</v>
      </c>
      <c r="B107" s="215">
        <v>441</v>
      </c>
      <c r="C107" s="216">
        <v>34.299999999999997</v>
      </c>
      <c r="D107" s="222"/>
      <c r="E107" s="216">
        <v>10.5</v>
      </c>
      <c r="F107" s="222"/>
      <c r="G107" s="218" t="s">
        <v>382</v>
      </c>
      <c r="H107" s="219">
        <v>390</v>
      </c>
      <c r="I107" s="216">
        <v>25.3</v>
      </c>
      <c r="J107" s="222"/>
      <c r="K107" s="216">
        <v>11.6</v>
      </c>
      <c r="L107" s="222"/>
      <c r="M107" s="220" t="s">
        <v>383</v>
      </c>
      <c r="N107" s="223">
        <v>48</v>
      </c>
    </row>
    <row r="108" spans="1:14" ht="19.5" customHeight="1" x14ac:dyDescent="0.2">
      <c r="A108" s="214">
        <v>47</v>
      </c>
      <c r="B108" s="215">
        <v>437</v>
      </c>
      <c r="C108" s="216">
        <v>33.9</v>
      </c>
      <c r="D108" s="222"/>
      <c r="E108" s="222"/>
      <c r="F108" s="216">
        <v>14.7</v>
      </c>
      <c r="G108" s="218" t="s">
        <v>384</v>
      </c>
      <c r="H108" s="219">
        <v>387</v>
      </c>
      <c r="I108" s="216">
        <v>24.9</v>
      </c>
      <c r="J108" s="222"/>
      <c r="K108" s="222"/>
      <c r="L108" s="224">
        <v>17.5</v>
      </c>
      <c r="M108" s="220" t="s">
        <v>385</v>
      </c>
      <c r="N108" s="223">
        <v>47</v>
      </c>
    </row>
    <row r="109" spans="1:14" ht="19.5" customHeight="1" x14ac:dyDescent="0.2">
      <c r="A109" s="214">
        <v>46</v>
      </c>
      <c r="B109" s="215">
        <v>433</v>
      </c>
      <c r="C109" s="216">
        <v>33.5</v>
      </c>
      <c r="D109" s="217">
        <v>6</v>
      </c>
      <c r="E109" s="222"/>
      <c r="F109" s="222"/>
      <c r="G109" s="218" t="s">
        <v>386</v>
      </c>
      <c r="H109" s="219">
        <v>384</v>
      </c>
      <c r="I109" s="216">
        <v>24.5</v>
      </c>
      <c r="J109" s="216">
        <v>6.2</v>
      </c>
      <c r="K109" s="222"/>
      <c r="L109" s="222"/>
      <c r="M109" s="220" t="s">
        <v>387</v>
      </c>
      <c r="N109" s="223">
        <v>46</v>
      </c>
    </row>
    <row r="110" spans="1:14" ht="19.5" customHeight="1" x14ac:dyDescent="0.2">
      <c r="A110" s="214">
        <v>45</v>
      </c>
      <c r="B110" s="215">
        <v>429</v>
      </c>
      <c r="C110" s="216">
        <v>33</v>
      </c>
      <c r="D110" s="222"/>
      <c r="E110" s="216">
        <v>10.6</v>
      </c>
      <c r="F110" s="216">
        <v>14.8</v>
      </c>
      <c r="G110" s="218" t="s">
        <v>388</v>
      </c>
      <c r="H110" s="219">
        <v>381</v>
      </c>
      <c r="I110" s="216">
        <v>24.1</v>
      </c>
      <c r="J110" s="222"/>
      <c r="K110" s="216">
        <v>11.7</v>
      </c>
      <c r="L110" s="224">
        <v>17.600000000000001</v>
      </c>
      <c r="M110" s="220" t="s">
        <v>389</v>
      </c>
      <c r="N110" s="223">
        <v>45</v>
      </c>
    </row>
    <row r="111" spans="1:14" ht="19.5" customHeight="1" x14ac:dyDescent="0.2">
      <c r="A111" s="214">
        <v>44</v>
      </c>
      <c r="B111" s="215">
        <v>425</v>
      </c>
      <c r="C111" s="216">
        <v>32.5</v>
      </c>
      <c r="D111" s="222"/>
      <c r="E111" s="222"/>
      <c r="F111" s="222"/>
      <c r="G111" s="218" t="s">
        <v>390</v>
      </c>
      <c r="H111" s="219">
        <v>378</v>
      </c>
      <c r="I111" s="216">
        <v>23.7</v>
      </c>
      <c r="J111" s="222"/>
      <c r="K111" s="222"/>
      <c r="L111" s="222"/>
      <c r="M111" s="220" t="s">
        <v>391</v>
      </c>
      <c r="N111" s="223">
        <v>44</v>
      </c>
    </row>
    <row r="112" spans="1:14" ht="19.5" customHeight="1" x14ac:dyDescent="0.2">
      <c r="A112" s="214">
        <v>43</v>
      </c>
      <c r="B112" s="215">
        <v>421</v>
      </c>
      <c r="C112" s="216">
        <v>32</v>
      </c>
      <c r="D112" s="222"/>
      <c r="E112" s="222"/>
      <c r="F112" s="216">
        <v>14.9</v>
      </c>
      <c r="G112" s="218" t="s">
        <v>392</v>
      </c>
      <c r="H112" s="219">
        <v>375</v>
      </c>
      <c r="I112" s="216">
        <v>23.3</v>
      </c>
      <c r="J112" s="222"/>
      <c r="K112" s="222"/>
      <c r="L112" s="224">
        <v>17.7</v>
      </c>
      <c r="M112" s="220" t="s">
        <v>393</v>
      </c>
      <c r="N112" s="223">
        <v>43</v>
      </c>
    </row>
    <row r="113" spans="1:14" ht="19.5" customHeight="1" x14ac:dyDescent="0.2">
      <c r="A113" s="214">
        <v>42</v>
      </c>
      <c r="B113" s="215">
        <v>417</v>
      </c>
      <c r="C113" s="216">
        <v>31.5</v>
      </c>
      <c r="D113" s="222"/>
      <c r="E113" s="216">
        <v>10.7</v>
      </c>
      <c r="F113" s="222"/>
      <c r="G113" s="218" t="s">
        <v>394</v>
      </c>
      <c r="H113" s="219">
        <v>372</v>
      </c>
      <c r="I113" s="216">
        <v>22.9</v>
      </c>
      <c r="J113" s="222"/>
      <c r="K113" s="216">
        <v>11.8</v>
      </c>
      <c r="L113" s="222"/>
      <c r="M113" s="220" t="s">
        <v>275</v>
      </c>
      <c r="N113" s="223">
        <v>42</v>
      </c>
    </row>
    <row r="114" spans="1:14" ht="19.5" customHeight="1" x14ac:dyDescent="0.2">
      <c r="A114" s="214">
        <v>41</v>
      </c>
      <c r="B114" s="215">
        <v>413</v>
      </c>
      <c r="C114" s="216">
        <v>31</v>
      </c>
      <c r="D114" s="217">
        <v>6.1</v>
      </c>
      <c r="E114" s="222"/>
      <c r="F114" s="215">
        <v>15</v>
      </c>
      <c r="G114" s="218" t="s">
        <v>395</v>
      </c>
      <c r="H114" s="219">
        <v>369</v>
      </c>
      <c r="I114" s="216">
        <v>22.5</v>
      </c>
      <c r="J114" s="216">
        <v>6.3</v>
      </c>
      <c r="K114" s="222"/>
      <c r="L114" s="224">
        <v>17.8</v>
      </c>
      <c r="M114" s="220" t="s">
        <v>396</v>
      </c>
      <c r="N114" s="223">
        <v>41</v>
      </c>
    </row>
    <row r="115" spans="1:14" ht="19.5" customHeight="1" x14ac:dyDescent="0.2">
      <c r="A115" s="214">
        <v>40</v>
      </c>
      <c r="B115" s="215">
        <v>409</v>
      </c>
      <c r="C115" s="216">
        <v>30.5</v>
      </c>
      <c r="D115" s="222"/>
      <c r="E115" s="222"/>
      <c r="F115" s="222"/>
      <c r="G115" s="218" t="s">
        <v>397</v>
      </c>
      <c r="H115" s="219">
        <v>366</v>
      </c>
      <c r="I115" s="216">
        <v>22.1</v>
      </c>
      <c r="J115" s="222"/>
      <c r="K115" s="222"/>
      <c r="L115" s="222"/>
      <c r="M115" s="220" t="s">
        <v>398</v>
      </c>
      <c r="N115" s="223">
        <v>40</v>
      </c>
    </row>
    <row r="116" spans="1:14" ht="19.5" customHeight="1" x14ac:dyDescent="0.2">
      <c r="A116" s="214">
        <v>39</v>
      </c>
      <c r="B116" s="215">
        <v>405</v>
      </c>
      <c r="C116" s="216">
        <v>30</v>
      </c>
      <c r="D116" s="222"/>
      <c r="E116" s="216">
        <v>10.8</v>
      </c>
      <c r="F116" s="216">
        <v>15.1</v>
      </c>
      <c r="G116" s="218" t="s">
        <v>399</v>
      </c>
      <c r="H116" s="219">
        <v>363</v>
      </c>
      <c r="I116" s="216">
        <v>21.7</v>
      </c>
      <c r="J116" s="222"/>
      <c r="K116" s="216">
        <v>11.9</v>
      </c>
      <c r="L116" s="224">
        <v>17.899999999999999</v>
      </c>
      <c r="M116" s="220" t="s">
        <v>400</v>
      </c>
      <c r="N116" s="223">
        <v>39</v>
      </c>
    </row>
    <row r="117" spans="1:14" ht="19.5" customHeight="1" x14ac:dyDescent="0.2">
      <c r="A117" s="214">
        <v>38</v>
      </c>
      <c r="B117" s="215">
        <v>401</v>
      </c>
      <c r="C117" s="216">
        <v>29.5</v>
      </c>
      <c r="D117" s="222"/>
      <c r="E117" s="222"/>
      <c r="F117" s="222"/>
      <c r="G117" s="218" t="s">
        <v>401</v>
      </c>
      <c r="H117" s="219">
        <v>360</v>
      </c>
      <c r="I117" s="216">
        <v>21.3</v>
      </c>
      <c r="J117" s="222"/>
      <c r="K117" s="222"/>
      <c r="L117" s="222"/>
      <c r="M117" s="220" t="s">
        <v>402</v>
      </c>
      <c r="N117" s="223">
        <v>38</v>
      </c>
    </row>
    <row r="118" spans="1:14" ht="19.5" customHeight="1" x14ac:dyDescent="0.2">
      <c r="A118" s="214">
        <v>37</v>
      </c>
      <c r="B118" s="215">
        <v>397</v>
      </c>
      <c r="C118" s="216">
        <v>29</v>
      </c>
      <c r="D118" s="222"/>
      <c r="E118" s="222"/>
      <c r="F118" s="216">
        <v>15.2</v>
      </c>
      <c r="G118" s="218" t="s">
        <v>403</v>
      </c>
      <c r="H118" s="219">
        <v>357</v>
      </c>
      <c r="I118" s="216">
        <v>20.9</v>
      </c>
      <c r="J118" s="222"/>
      <c r="K118" s="222"/>
      <c r="L118" s="224">
        <v>18</v>
      </c>
      <c r="M118" s="220" t="s">
        <v>404</v>
      </c>
      <c r="N118" s="223">
        <v>37</v>
      </c>
    </row>
    <row r="119" spans="1:14" ht="19.5" customHeight="1" x14ac:dyDescent="0.2">
      <c r="A119" s="214">
        <v>36</v>
      </c>
      <c r="B119" s="215">
        <v>393</v>
      </c>
      <c r="C119" s="216">
        <v>28.5</v>
      </c>
      <c r="D119" s="217">
        <v>6.2</v>
      </c>
      <c r="E119" s="216">
        <v>10.9</v>
      </c>
      <c r="F119" s="222"/>
      <c r="G119" s="218" t="s">
        <v>405</v>
      </c>
      <c r="H119" s="219">
        <v>353</v>
      </c>
      <c r="I119" s="216">
        <v>20.5</v>
      </c>
      <c r="J119" s="216">
        <v>6.4</v>
      </c>
      <c r="K119" s="215">
        <v>12</v>
      </c>
      <c r="L119" s="224">
        <v>18.100000000000001</v>
      </c>
      <c r="M119" s="220" t="s">
        <v>406</v>
      </c>
      <c r="N119" s="223">
        <v>36</v>
      </c>
    </row>
    <row r="120" spans="1:14" ht="19.5" customHeight="1" x14ac:dyDescent="0.2">
      <c r="A120" s="214">
        <v>35</v>
      </c>
      <c r="B120" s="215">
        <v>389</v>
      </c>
      <c r="C120" s="216">
        <v>28</v>
      </c>
      <c r="D120" s="222"/>
      <c r="E120" s="222"/>
      <c r="F120" s="216">
        <v>15.3</v>
      </c>
      <c r="G120" s="218" t="s">
        <v>407</v>
      </c>
      <c r="H120" s="219">
        <v>349</v>
      </c>
      <c r="I120" s="216">
        <v>20.100000000000001</v>
      </c>
      <c r="J120" s="222"/>
      <c r="K120" s="222"/>
      <c r="L120" s="224">
        <v>18.2</v>
      </c>
      <c r="M120" s="220" t="s">
        <v>408</v>
      </c>
      <c r="N120" s="223">
        <v>35</v>
      </c>
    </row>
    <row r="121" spans="1:14" ht="19.5" customHeight="1" x14ac:dyDescent="0.2">
      <c r="A121" s="214">
        <v>34</v>
      </c>
      <c r="B121" s="215">
        <v>385</v>
      </c>
      <c r="C121" s="216">
        <v>27.5</v>
      </c>
      <c r="D121" s="222"/>
      <c r="E121" s="222"/>
      <c r="F121" s="222"/>
      <c r="G121" s="218" t="s">
        <v>409</v>
      </c>
      <c r="H121" s="219">
        <v>345</v>
      </c>
      <c r="I121" s="216">
        <v>19.7</v>
      </c>
      <c r="J121" s="222"/>
      <c r="K121" s="222"/>
      <c r="L121" s="224">
        <v>18.3</v>
      </c>
      <c r="M121" s="220" t="s">
        <v>285</v>
      </c>
      <c r="N121" s="223">
        <v>34</v>
      </c>
    </row>
    <row r="122" spans="1:14" ht="19.5" customHeight="1" x14ac:dyDescent="0.2">
      <c r="A122" s="214">
        <v>33</v>
      </c>
      <c r="B122" s="215">
        <v>381</v>
      </c>
      <c r="C122" s="216">
        <v>27</v>
      </c>
      <c r="D122" s="222"/>
      <c r="E122" s="215">
        <v>11</v>
      </c>
      <c r="F122" s="216">
        <v>15.4</v>
      </c>
      <c r="G122" s="218" t="s">
        <v>410</v>
      </c>
      <c r="H122" s="219">
        <v>341</v>
      </c>
      <c r="I122" s="216">
        <v>19.3</v>
      </c>
      <c r="J122" s="222"/>
      <c r="K122" s="216">
        <v>12.1</v>
      </c>
      <c r="L122" s="224">
        <v>18.399999999999999</v>
      </c>
      <c r="M122" s="220" t="s">
        <v>411</v>
      </c>
      <c r="N122" s="223">
        <v>33</v>
      </c>
    </row>
    <row r="123" spans="1:14" ht="19.5" customHeight="1" x14ac:dyDescent="0.2">
      <c r="A123" s="214">
        <v>32</v>
      </c>
      <c r="B123" s="215">
        <v>377</v>
      </c>
      <c r="C123" s="216">
        <v>26.5</v>
      </c>
      <c r="D123" s="222"/>
      <c r="E123" s="222"/>
      <c r="F123" s="222"/>
      <c r="G123" s="218" t="s">
        <v>412</v>
      </c>
      <c r="H123" s="219">
        <v>337</v>
      </c>
      <c r="I123" s="216">
        <v>18.899999999999999</v>
      </c>
      <c r="J123" s="222"/>
      <c r="K123" s="222"/>
      <c r="L123" s="224">
        <v>18.5</v>
      </c>
      <c r="M123" s="220" t="s">
        <v>413</v>
      </c>
      <c r="N123" s="223">
        <v>32</v>
      </c>
    </row>
    <row r="124" spans="1:14" ht="19.5" customHeight="1" x14ac:dyDescent="0.2">
      <c r="A124" s="214">
        <v>31</v>
      </c>
      <c r="B124" s="215">
        <v>373</v>
      </c>
      <c r="C124" s="216">
        <v>26</v>
      </c>
      <c r="D124" s="217">
        <v>6.3</v>
      </c>
      <c r="E124" s="222"/>
      <c r="F124" s="216">
        <v>15.5</v>
      </c>
      <c r="G124" s="218" t="s">
        <v>414</v>
      </c>
      <c r="H124" s="219">
        <v>333</v>
      </c>
      <c r="I124" s="216">
        <v>18.5</v>
      </c>
      <c r="J124" s="216">
        <v>6.5</v>
      </c>
      <c r="K124" s="222"/>
      <c r="L124" s="224">
        <v>18.600000000000001</v>
      </c>
      <c r="M124" s="220" t="s">
        <v>415</v>
      </c>
      <c r="N124" s="223">
        <v>31</v>
      </c>
    </row>
    <row r="125" spans="1:14" ht="19.5" customHeight="1" x14ac:dyDescent="0.2">
      <c r="A125" s="214">
        <v>30</v>
      </c>
      <c r="B125" s="215">
        <v>369</v>
      </c>
      <c r="C125" s="216">
        <v>25.5</v>
      </c>
      <c r="D125" s="222"/>
      <c r="E125" s="216">
        <v>11.1</v>
      </c>
      <c r="F125" s="222"/>
      <c r="G125" s="218" t="s">
        <v>416</v>
      </c>
      <c r="H125" s="219">
        <v>329</v>
      </c>
      <c r="I125" s="216">
        <v>18.100000000000001</v>
      </c>
      <c r="J125" s="222"/>
      <c r="K125" s="216">
        <v>12.2</v>
      </c>
      <c r="L125" s="224">
        <v>18.7</v>
      </c>
      <c r="M125" s="220" t="s">
        <v>417</v>
      </c>
      <c r="N125" s="223">
        <v>30</v>
      </c>
    </row>
    <row r="126" spans="1:14" ht="19.5" customHeight="1" x14ac:dyDescent="0.2">
      <c r="A126" s="214">
        <v>29</v>
      </c>
      <c r="B126" s="215">
        <v>365</v>
      </c>
      <c r="C126" s="216">
        <v>25</v>
      </c>
      <c r="D126" s="222"/>
      <c r="E126" s="222"/>
      <c r="F126" s="216">
        <v>15.6</v>
      </c>
      <c r="G126" s="218" t="s">
        <v>418</v>
      </c>
      <c r="H126" s="219">
        <v>325</v>
      </c>
      <c r="I126" s="216">
        <v>17.7</v>
      </c>
      <c r="J126" s="222"/>
      <c r="K126" s="222"/>
      <c r="L126" s="224">
        <v>18.8</v>
      </c>
      <c r="M126" s="220" t="s">
        <v>419</v>
      </c>
      <c r="N126" s="223">
        <v>29</v>
      </c>
    </row>
    <row r="127" spans="1:14" ht="19.5" customHeight="1" x14ac:dyDescent="0.2">
      <c r="A127" s="214">
        <v>28</v>
      </c>
      <c r="B127" s="215">
        <v>361</v>
      </c>
      <c r="C127" s="216">
        <v>24.5</v>
      </c>
      <c r="D127" s="222"/>
      <c r="E127" s="222"/>
      <c r="F127" s="222"/>
      <c r="G127" s="218" t="s">
        <v>420</v>
      </c>
      <c r="H127" s="219">
        <v>321</v>
      </c>
      <c r="I127" s="216">
        <v>17.3</v>
      </c>
      <c r="J127" s="222"/>
      <c r="K127" s="222"/>
      <c r="L127" s="224">
        <v>18.899999999999999</v>
      </c>
      <c r="M127" s="220" t="s">
        <v>421</v>
      </c>
      <c r="N127" s="223">
        <v>28</v>
      </c>
    </row>
    <row r="128" spans="1:14" ht="19.5" customHeight="1" x14ac:dyDescent="0.2">
      <c r="A128" s="214">
        <v>27</v>
      </c>
      <c r="B128" s="215">
        <v>357</v>
      </c>
      <c r="C128" s="216">
        <v>24</v>
      </c>
      <c r="D128" s="222"/>
      <c r="E128" s="216">
        <v>11.2</v>
      </c>
      <c r="F128" s="216">
        <v>15.7</v>
      </c>
      <c r="G128" s="218" t="s">
        <v>422</v>
      </c>
      <c r="H128" s="219">
        <v>317</v>
      </c>
      <c r="I128" s="216">
        <v>16.899999999999999</v>
      </c>
      <c r="J128" s="222"/>
      <c r="K128" s="216">
        <v>12.3</v>
      </c>
      <c r="L128" s="224">
        <v>19</v>
      </c>
      <c r="M128" s="220" t="s">
        <v>423</v>
      </c>
      <c r="N128" s="223">
        <v>27</v>
      </c>
    </row>
    <row r="129" spans="1:14" ht="19.5" customHeight="1" x14ac:dyDescent="0.2">
      <c r="A129" s="214">
        <v>26</v>
      </c>
      <c r="B129" s="215">
        <v>353</v>
      </c>
      <c r="C129" s="216">
        <v>23.5</v>
      </c>
      <c r="D129" s="217">
        <v>6.4</v>
      </c>
      <c r="E129" s="222"/>
      <c r="F129" s="222"/>
      <c r="G129" s="218" t="s">
        <v>424</v>
      </c>
      <c r="H129" s="219">
        <v>313</v>
      </c>
      <c r="I129" s="216">
        <v>16.5</v>
      </c>
      <c r="J129" s="216">
        <v>6.6</v>
      </c>
      <c r="K129" s="222"/>
      <c r="L129" s="216">
        <v>19.2</v>
      </c>
      <c r="M129" s="220" t="s">
        <v>425</v>
      </c>
      <c r="N129" s="214">
        <v>26</v>
      </c>
    </row>
    <row r="130" spans="1:14" ht="19.5" customHeight="1" x14ac:dyDescent="0.2">
      <c r="A130" s="214">
        <v>25</v>
      </c>
      <c r="B130" s="215">
        <v>349</v>
      </c>
      <c r="C130" s="216">
        <v>23</v>
      </c>
      <c r="D130" s="222"/>
      <c r="E130" s="222"/>
      <c r="F130" s="216">
        <v>15.8</v>
      </c>
      <c r="G130" s="218" t="s">
        <v>426</v>
      </c>
      <c r="H130" s="219">
        <v>309</v>
      </c>
      <c r="I130" s="216">
        <v>16.100000000000001</v>
      </c>
      <c r="J130" s="222"/>
      <c r="K130" s="222"/>
      <c r="L130" s="216">
        <v>19.399999999999999</v>
      </c>
      <c r="M130" s="220" t="s">
        <v>296</v>
      </c>
      <c r="N130" s="214">
        <v>25</v>
      </c>
    </row>
    <row r="131" spans="1:14" ht="19.5" customHeight="1" x14ac:dyDescent="0.2">
      <c r="A131" s="214">
        <v>24</v>
      </c>
      <c r="B131" s="215">
        <v>345</v>
      </c>
      <c r="C131" s="216">
        <v>22.5</v>
      </c>
      <c r="D131" s="222"/>
      <c r="E131" s="217">
        <v>11.3</v>
      </c>
      <c r="F131" s="222"/>
      <c r="G131" s="218" t="s">
        <v>427</v>
      </c>
      <c r="H131" s="219">
        <v>305</v>
      </c>
      <c r="I131" s="216">
        <v>15.7</v>
      </c>
      <c r="J131" s="222"/>
      <c r="K131" s="216">
        <v>12.4</v>
      </c>
      <c r="L131" s="216">
        <v>19.600000000000001</v>
      </c>
      <c r="M131" s="220" t="s">
        <v>428</v>
      </c>
      <c r="N131" s="214">
        <v>24</v>
      </c>
    </row>
    <row r="132" spans="1:14" ht="19.5" customHeight="1" x14ac:dyDescent="0.2">
      <c r="A132" s="214">
        <v>23</v>
      </c>
      <c r="B132" s="215">
        <v>340</v>
      </c>
      <c r="C132" s="216">
        <v>22</v>
      </c>
      <c r="D132" s="222"/>
      <c r="E132" s="222"/>
      <c r="F132" s="216">
        <v>15.9</v>
      </c>
      <c r="G132" s="218" t="s">
        <v>429</v>
      </c>
      <c r="H132" s="219">
        <v>301</v>
      </c>
      <c r="I132" s="216">
        <v>15.3</v>
      </c>
      <c r="J132" s="222"/>
      <c r="K132" s="222"/>
      <c r="L132" s="216">
        <v>19.8</v>
      </c>
      <c r="M132" s="220" t="s">
        <v>430</v>
      </c>
      <c r="N132" s="214">
        <v>23</v>
      </c>
    </row>
    <row r="133" spans="1:14" ht="19.5" customHeight="1" x14ac:dyDescent="0.2">
      <c r="A133" s="214">
        <v>22</v>
      </c>
      <c r="B133" s="215">
        <v>335</v>
      </c>
      <c r="C133" s="216">
        <v>21.5</v>
      </c>
      <c r="D133" s="222"/>
      <c r="E133" s="222"/>
      <c r="F133" s="222"/>
      <c r="G133" s="218" t="s">
        <v>431</v>
      </c>
      <c r="H133" s="219">
        <v>297</v>
      </c>
      <c r="I133" s="216">
        <v>14.9</v>
      </c>
      <c r="J133" s="222"/>
      <c r="K133" s="222"/>
      <c r="L133" s="215">
        <v>20</v>
      </c>
      <c r="M133" s="220" t="s">
        <v>432</v>
      </c>
      <c r="N133" s="214">
        <v>22</v>
      </c>
    </row>
    <row r="134" spans="1:14" ht="19.5" customHeight="1" x14ac:dyDescent="0.25">
      <c r="A134" s="214">
        <v>21</v>
      </c>
      <c r="B134" s="215">
        <v>330</v>
      </c>
      <c r="C134" s="216">
        <v>21</v>
      </c>
      <c r="D134" s="217">
        <v>6.5</v>
      </c>
      <c r="E134" s="217">
        <v>11.4</v>
      </c>
      <c r="F134" s="215">
        <v>16</v>
      </c>
      <c r="G134" s="218" t="s">
        <v>433</v>
      </c>
      <c r="H134" s="219">
        <v>293</v>
      </c>
      <c r="I134" s="216">
        <v>14.5</v>
      </c>
      <c r="J134" s="216">
        <v>6.7</v>
      </c>
      <c r="K134" s="216">
        <v>12.5</v>
      </c>
      <c r="L134" s="216">
        <v>20.2</v>
      </c>
      <c r="M134" s="220" t="s">
        <v>302</v>
      </c>
      <c r="N134" s="214">
        <v>21</v>
      </c>
    </row>
    <row r="135" spans="1:14" ht="19.5" customHeight="1" x14ac:dyDescent="0.2">
      <c r="A135" s="214">
        <v>20</v>
      </c>
      <c r="B135" s="215">
        <v>325</v>
      </c>
      <c r="C135" s="216">
        <v>20.5</v>
      </c>
      <c r="D135" s="222"/>
      <c r="E135" s="222"/>
      <c r="F135" s="216">
        <v>16.100000000000001</v>
      </c>
      <c r="G135" s="218" t="s">
        <v>434</v>
      </c>
      <c r="H135" s="219">
        <v>289</v>
      </c>
      <c r="I135" s="216">
        <v>14.1</v>
      </c>
      <c r="J135" s="222"/>
      <c r="K135" s="222"/>
      <c r="L135" s="216">
        <v>20.399999999999999</v>
      </c>
      <c r="M135" s="220" t="s">
        <v>435</v>
      </c>
      <c r="N135" s="214">
        <v>20</v>
      </c>
    </row>
    <row r="136" spans="1:14" ht="19.5" customHeight="1" x14ac:dyDescent="0.2">
      <c r="A136" s="214">
        <v>19</v>
      </c>
      <c r="B136" s="215">
        <v>320</v>
      </c>
      <c r="C136" s="216">
        <v>20</v>
      </c>
      <c r="D136" s="222"/>
      <c r="E136" s="222"/>
      <c r="F136" s="216">
        <v>16.2</v>
      </c>
      <c r="G136" s="218" t="s">
        <v>436</v>
      </c>
      <c r="H136" s="219">
        <v>285</v>
      </c>
      <c r="I136" s="216">
        <v>13.7</v>
      </c>
      <c r="J136" s="222"/>
      <c r="K136" s="216">
        <v>12.6</v>
      </c>
      <c r="L136" s="216">
        <v>20.6</v>
      </c>
      <c r="M136" s="220" t="s">
        <v>437</v>
      </c>
      <c r="N136" s="214">
        <v>19</v>
      </c>
    </row>
    <row r="137" spans="1:14" ht="19.5" customHeight="1" x14ac:dyDescent="0.2">
      <c r="A137" s="214">
        <v>18</v>
      </c>
      <c r="B137" s="215">
        <v>315</v>
      </c>
      <c r="C137" s="216">
        <v>19.5</v>
      </c>
      <c r="D137" s="222"/>
      <c r="E137" s="217">
        <v>11.5</v>
      </c>
      <c r="F137" s="216">
        <v>16.3</v>
      </c>
      <c r="G137" s="218" t="s">
        <v>438</v>
      </c>
      <c r="H137" s="219">
        <v>281</v>
      </c>
      <c r="I137" s="216">
        <v>13.3</v>
      </c>
      <c r="J137" s="222"/>
      <c r="K137" s="222"/>
      <c r="L137" s="216">
        <v>20.8</v>
      </c>
      <c r="M137" s="220" t="s">
        <v>439</v>
      </c>
      <c r="N137" s="214">
        <v>18</v>
      </c>
    </row>
    <row r="138" spans="1:14" ht="19.5" customHeight="1" x14ac:dyDescent="0.2">
      <c r="A138" s="214">
        <v>17</v>
      </c>
      <c r="B138" s="215">
        <v>310</v>
      </c>
      <c r="C138" s="216">
        <v>19</v>
      </c>
      <c r="D138" s="222"/>
      <c r="E138" s="222"/>
      <c r="F138" s="216">
        <v>16.399999999999999</v>
      </c>
      <c r="G138" s="218" t="s">
        <v>440</v>
      </c>
      <c r="H138" s="219">
        <v>277</v>
      </c>
      <c r="I138" s="216">
        <v>12.9</v>
      </c>
      <c r="J138" s="222"/>
      <c r="K138" s="216">
        <v>12.7</v>
      </c>
      <c r="L138" s="215">
        <v>21</v>
      </c>
      <c r="M138" s="220" t="s">
        <v>307</v>
      </c>
      <c r="N138" s="214">
        <v>17</v>
      </c>
    </row>
    <row r="139" spans="1:14" ht="19.5" customHeight="1" x14ac:dyDescent="0.2">
      <c r="A139" s="214">
        <v>16</v>
      </c>
      <c r="B139" s="215">
        <v>305</v>
      </c>
      <c r="C139" s="216">
        <v>18.5</v>
      </c>
      <c r="D139" s="217">
        <v>6.6</v>
      </c>
      <c r="E139" s="222"/>
      <c r="F139" s="216">
        <v>16.5</v>
      </c>
      <c r="G139" s="218" t="s">
        <v>441</v>
      </c>
      <c r="H139" s="219">
        <v>273</v>
      </c>
      <c r="I139" s="216">
        <v>12.5</v>
      </c>
      <c r="J139" s="216">
        <v>6.8</v>
      </c>
      <c r="K139" s="222"/>
      <c r="L139" s="216">
        <v>21.2</v>
      </c>
      <c r="M139" s="220" t="s">
        <v>442</v>
      </c>
      <c r="N139" s="214">
        <v>16</v>
      </c>
    </row>
    <row r="140" spans="1:14" ht="19.5" customHeight="1" x14ac:dyDescent="0.2">
      <c r="A140" s="214">
        <v>15</v>
      </c>
      <c r="B140" s="215">
        <v>300</v>
      </c>
      <c r="C140" s="216">
        <v>18</v>
      </c>
      <c r="D140" s="222"/>
      <c r="E140" s="217">
        <v>11.6</v>
      </c>
      <c r="F140" s="216">
        <v>16.600000000000001</v>
      </c>
      <c r="G140" s="218" t="s">
        <v>443</v>
      </c>
      <c r="H140" s="219">
        <v>269</v>
      </c>
      <c r="I140" s="216">
        <v>12.1</v>
      </c>
      <c r="J140" s="222"/>
      <c r="K140" s="216">
        <v>12.8</v>
      </c>
      <c r="L140" s="216">
        <v>21.4</v>
      </c>
      <c r="M140" s="220" t="s">
        <v>444</v>
      </c>
      <c r="N140" s="214">
        <v>15</v>
      </c>
    </row>
    <row r="141" spans="1:14" ht="19.5" customHeight="1" x14ac:dyDescent="0.2">
      <c r="A141" s="214">
        <v>14</v>
      </c>
      <c r="B141" s="215">
        <v>295</v>
      </c>
      <c r="C141" s="216">
        <v>17.5</v>
      </c>
      <c r="D141" s="222"/>
      <c r="E141" s="222"/>
      <c r="F141" s="216">
        <v>16.7</v>
      </c>
      <c r="G141" s="218" t="s">
        <v>445</v>
      </c>
      <c r="H141" s="219">
        <v>265</v>
      </c>
      <c r="I141" s="216">
        <v>11.7</v>
      </c>
      <c r="J141" s="222"/>
      <c r="K141" s="222"/>
      <c r="L141" s="216">
        <v>21.6</v>
      </c>
      <c r="M141" s="220" t="s">
        <v>446</v>
      </c>
      <c r="N141" s="214">
        <v>14</v>
      </c>
    </row>
    <row r="142" spans="1:14" ht="19.5" customHeight="1" x14ac:dyDescent="0.2">
      <c r="A142" s="214">
        <v>13</v>
      </c>
      <c r="B142" s="215">
        <v>290</v>
      </c>
      <c r="C142" s="216">
        <v>17</v>
      </c>
      <c r="D142" s="222"/>
      <c r="E142" s="222"/>
      <c r="F142" s="216">
        <v>16.8</v>
      </c>
      <c r="G142" s="218" t="s">
        <v>447</v>
      </c>
      <c r="H142" s="219">
        <v>260</v>
      </c>
      <c r="I142" s="216">
        <v>11.3</v>
      </c>
      <c r="J142" s="222"/>
      <c r="K142" s="216">
        <v>12.9</v>
      </c>
      <c r="L142" s="216">
        <v>21.8</v>
      </c>
      <c r="M142" s="220" t="s">
        <v>313</v>
      </c>
      <c r="N142" s="214">
        <v>13</v>
      </c>
    </row>
    <row r="143" spans="1:14" ht="19.5" customHeight="1" x14ac:dyDescent="0.2">
      <c r="A143" s="214">
        <v>12</v>
      </c>
      <c r="B143" s="215">
        <v>285</v>
      </c>
      <c r="C143" s="216">
        <v>16.5</v>
      </c>
      <c r="D143" s="222"/>
      <c r="E143" s="217">
        <v>11.7</v>
      </c>
      <c r="F143" s="216">
        <v>16.899999999999999</v>
      </c>
      <c r="G143" s="218" t="s">
        <v>448</v>
      </c>
      <c r="H143" s="219">
        <v>255</v>
      </c>
      <c r="I143" s="216">
        <v>10.9</v>
      </c>
      <c r="J143" s="222"/>
      <c r="K143" s="222"/>
      <c r="L143" s="215">
        <v>22</v>
      </c>
      <c r="M143" s="220" t="s">
        <v>449</v>
      </c>
      <c r="N143" s="214">
        <v>12</v>
      </c>
    </row>
    <row r="144" spans="1:14" ht="19.5" customHeight="1" x14ac:dyDescent="0.2">
      <c r="A144" s="214">
        <v>11</v>
      </c>
      <c r="B144" s="215">
        <v>280</v>
      </c>
      <c r="C144" s="216">
        <v>16</v>
      </c>
      <c r="D144" s="217">
        <v>6.7</v>
      </c>
      <c r="E144" s="222"/>
      <c r="F144" s="215">
        <v>17</v>
      </c>
      <c r="G144" s="218" t="s">
        <v>450</v>
      </c>
      <c r="H144" s="219">
        <v>250</v>
      </c>
      <c r="I144" s="216">
        <v>10.5</v>
      </c>
      <c r="J144" s="216">
        <v>6.9</v>
      </c>
      <c r="K144" s="216">
        <v>13</v>
      </c>
      <c r="L144" s="216">
        <v>22.3</v>
      </c>
      <c r="M144" s="220" t="s">
        <v>451</v>
      </c>
      <c r="N144" s="214">
        <v>11</v>
      </c>
    </row>
    <row r="145" spans="1:14" ht="19.5" customHeight="1" x14ac:dyDescent="0.2">
      <c r="A145" s="214">
        <v>10</v>
      </c>
      <c r="B145" s="215">
        <v>275</v>
      </c>
      <c r="C145" s="216">
        <v>15.5</v>
      </c>
      <c r="D145" s="222"/>
      <c r="E145" s="222"/>
      <c r="F145" s="216">
        <v>17.100000000000001</v>
      </c>
      <c r="G145" s="218" t="s">
        <v>452</v>
      </c>
      <c r="H145" s="219">
        <v>245</v>
      </c>
      <c r="I145" s="216">
        <v>10.1</v>
      </c>
      <c r="J145" s="222"/>
      <c r="K145" s="222"/>
      <c r="L145" s="216">
        <v>22.6</v>
      </c>
      <c r="M145" s="220" t="s">
        <v>453</v>
      </c>
      <c r="N145" s="214">
        <v>10</v>
      </c>
    </row>
    <row r="146" spans="1:14" ht="19.5" customHeight="1" x14ac:dyDescent="0.2">
      <c r="A146" s="214">
        <v>9</v>
      </c>
      <c r="B146" s="215">
        <v>270</v>
      </c>
      <c r="C146" s="216">
        <v>15</v>
      </c>
      <c r="D146" s="222"/>
      <c r="E146" s="217">
        <v>11.8</v>
      </c>
      <c r="F146" s="216">
        <v>17.2</v>
      </c>
      <c r="G146" s="218" t="s">
        <v>454</v>
      </c>
      <c r="H146" s="219">
        <v>240</v>
      </c>
      <c r="I146" s="216">
        <v>9.6999999999999993</v>
      </c>
      <c r="J146" s="222"/>
      <c r="K146" s="216">
        <v>13.1</v>
      </c>
      <c r="L146" s="216">
        <v>22.9</v>
      </c>
      <c r="M146" s="220" t="s">
        <v>319</v>
      </c>
      <c r="N146" s="214">
        <v>9</v>
      </c>
    </row>
    <row r="147" spans="1:14" ht="19.5" customHeight="1" x14ac:dyDescent="0.2">
      <c r="A147" s="214">
        <v>8</v>
      </c>
      <c r="B147" s="215">
        <v>265</v>
      </c>
      <c r="C147" s="216">
        <v>14.5</v>
      </c>
      <c r="D147" s="222"/>
      <c r="E147" s="222"/>
      <c r="F147" s="216">
        <v>17.3</v>
      </c>
      <c r="G147" s="218" t="s">
        <v>455</v>
      </c>
      <c r="H147" s="219">
        <v>235</v>
      </c>
      <c r="I147" s="216">
        <v>9.3000000000000007</v>
      </c>
      <c r="J147" s="222"/>
      <c r="K147" s="222"/>
      <c r="L147" s="216">
        <v>23.2</v>
      </c>
      <c r="M147" s="220" t="s">
        <v>456</v>
      </c>
      <c r="N147" s="214">
        <v>8</v>
      </c>
    </row>
    <row r="148" spans="1:14" ht="19.5" customHeight="1" x14ac:dyDescent="0.2">
      <c r="A148" s="214">
        <v>7</v>
      </c>
      <c r="B148" s="215">
        <v>260</v>
      </c>
      <c r="C148" s="216">
        <v>14</v>
      </c>
      <c r="D148" s="222"/>
      <c r="E148" s="217">
        <v>11.9</v>
      </c>
      <c r="F148" s="216">
        <v>17.399999999999999</v>
      </c>
      <c r="G148" s="218" t="s">
        <v>457</v>
      </c>
      <c r="H148" s="219">
        <v>230</v>
      </c>
      <c r="I148" s="216">
        <v>8.9</v>
      </c>
      <c r="J148" s="222"/>
      <c r="K148" s="216">
        <v>13.2</v>
      </c>
      <c r="L148" s="216">
        <v>23.5</v>
      </c>
      <c r="M148" s="220" t="s">
        <v>458</v>
      </c>
      <c r="N148" s="214">
        <v>7</v>
      </c>
    </row>
    <row r="149" spans="1:14" ht="19.5" customHeight="1" x14ac:dyDescent="0.2">
      <c r="A149" s="214">
        <v>6</v>
      </c>
      <c r="B149" s="215">
        <v>255</v>
      </c>
      <c r="C149" s="216">
        <v>13.5</v>
      </c>
      <c r="D149" s="217">
        <v>6.8</v>
      </c>
      <c r="E149" s="222"/>
      <c r="F149" s="216">
        <v>17.5</v>
      </c>
      <c r="G149" s="218" t="s">
        <v>459</v>
      </c>
      <c r="H149" s="219">
        <v>225</v>
      </c>
      <c r="I149" s="216">
        <v>8.5</v>
      </c>
      <c r="J149" s="215">
        <v>7</v>
      </c>
      <c r="K149" s="222"/>
      <c r="L149" s="216">
        <v>23.8</v>
      </c>
      <c r="M149" s="220" t="s">
        <v>460</v>
      </c>
      <c r="N149" s="214">
        <v>6</v>
      </c>
    </row>
    <row r="150" spans="1:14" ht="19.5" customHeight="1" x14ac:dyDescent="0.2">
      <c r="A150" s="214">
        <v>5</v>
      </c>
      <c r="B150" s="215">
        <v>250</v>
      </c>
      <c r="C150" s="216">
        <v>13</v>
      </c>
      <c r="D150" s="222"/>
      <c r="E150" s="217">
        <v>12</v>
      </c>
      <c r="F150" s="216">
        <v>17.600000000000001</v>
      </c>
      <c r="G150" s="218" t="s">
        <v>461</v>
      </c>
      <c r="H150" s="219">
        <v>220</v>
      </c>
      <c r="I150" s="216">
        <v>8.1</v>
      </c>
      <c r="J150" s="222"/>
      <c r="K150" s="216">
        <v>13.3</v>
      </c>
      <c r="L150" s="216">
        <v>24.1</v>
      </c>
      <c r="M150" s="220" t="s">
        <v>324</v>
      </c>
      <c r="N150" s="214">
        <v>5</v>
      </c>
    </row>
    <row r="151" spans="1:14" ht="19.5" customHeight="1" x14ac:dyDescent="0.2">
      <c r="A151" s="214">
        <v>4</v>
      </c>
      <c r="B151" s="215">
        <v>245</v>
      </c>
      <c r="C151" s="216">
        <v>12.5</v>
      </c>
      <c r="D151" s="222"/>
      <c r="E151" s="222"/>
      <c r="F151" s="216">
        <v>17.7</v>
      </c>
      <c r="G151" s="218" t="s">
        <v>462</v>
      </c>
      <c r="H151" s="219">
        <v>215</v>
      </c>
      <c r="I151" s="216">
        <v>7.7</v>
      </c>
      <c r="J151" s="222"/>
      <c r="K151" s="222"/>
      <c r="L151" s="216">
        <v>24.4</v>
      </c>
      <c r="M151" s="220" t="s">
        <v>463</v>
      </c>
      <c r="N151" s="214">
        <v>4</v>
      </c>
    </row>
    <row r="152" spans="1:14" ht="19.5" customHeight="1" x14ac:dyDescent="0.2">
      <c r="A152" s="214">
        <v>3</v>
      </c>
      <c r="B152" s="215">
        <v>240</v>
      </c>
      <c r="C152" s="216">
        <v>12</v>
      </c>
      <c r="D152" s="222"/>
      <c r="E152" s="217">
        <v>12.1</v>
      </c>
      <c r="F152" s="216">
        <v>17.8</v>
      </c>
      <c r="G152" s="218" t="s">
        <v>464</v>
      </c>
      <c r="H152" s="219">
        <v>210</v>
      </c>
      <c r="I152" s="216">
        <v>7.3</v>
      </c>
      <c r="J152" s="222"/>
      <c r="K152" s="216">
        <v>13.4</v>
      </c>
      <c r="L152" s="216">
        <v>24.7</v>
      </c>
      <c r="M152" s="220" t="s">
        <v>465</v>
      </c>
      <c r="N152" s="214">
        <v>3</v>
      </c>
    </row>
    <row r="153" spans="1:14" ht="19.5" customHeight="1" x14ac:dyDescent="0.2">
      <c r="A153" s="214">
        <v>2</v>
      </c>
      <c r="B153" s="215">
        <v>235</v>
      </c>
      <c r="C153" s="216">
        <v>11.5</v>
      </c>
      <c r="D153" s="222"/>
      <c r="E153" s="222"/>
      <c r="F153" s="216">
        <v>17.899999999999999</v>
      </c>
      <c r="G153" s="218" t="s">
        <v>466</v>
      </c>
      <c r="H153" s="219">
        <v>205</v>
      </c>
      <c r="I153" s="216">
        <v>6.9</v>
      </c>
      <c r="J153" s="222"/>
      <c r="K153" s="222"/>
      <c r="L153" s="215">
        <v>25</v>
      </c>
      <c r="M153" s="220" t="s">
        <v>467</v>
      </c>
      <c r="N153" s="214">
        <v>2</v>
      </c>
    </row>
    <row r="154" spans="1:14" ht="20.25" customHeight="1" x14ac:dyDescent="0.25">
      <c r="A154" s="214">
        <v>1</v>
      </c>
      <c r="B154" s="215">
        <v>230</v>
      </c>
      <c r="C154" s="216">
        <v>11</v>
      </c>
      <c r="D154" s="217">
        <v>6.9</v>
      </c>
      <c r="E154" s="217">
        <v>12.2</v>
      </c>
      <c r="F154" s="215">
        <v>18</v>
      </c>
      <c r="G154" s="218" t="s">
        <v>468</v>
      </c>
      <c r="H154" s="219">
        <v>200</v>
      </c>
      <c r="I154" s="216">
        <v>6.5</v>
      </c>
      <c r="J154" s="216">
        <v>7.1</v>
      </c>
      <c r="K154" s="216">
        <v>13.5</v>
      </c>
      <c r="L154" s="216">
        <v>25.3</v>
      </c>
      <c r="M154" s="220" t="s">
        <v>330</v>
      </c>
      <c r="N154" s="214">
        <v>1</v>
      </c>
    </row>
  </sheetData>
  <mergeCells count="6">
    <mergeCell ref="A1:N1"/>
    <mergeCell ref="A2:N2"/>
    <mergeCell ref="A3:A4"/>
    <mergeCell ref="B3:G3"/>
    <mergeCell ref="H3:M3"/>
    <mergeCell ref="N3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7"/>
  <sheetViews>
    <sheetView topLeftCell="A13" workbookViewId="0">
      <selection activeCell="K24" sqref="K24"/>
    </sheetView>
  </sheetViews>
  <sheetFormatPr defaultRowHeight="15" x14ac:dyDescent="0.25"/>
  <cols>
    <col min="1" max="1" width="8.7109375" customWidth="1"/>
    <col min="2" max="2" width="28" customWidth="1"/>
    <col min="3" max="3" width="9.28515625" hidden="1" customWidth="1"/>
    <col min="4" max="4" width="11.42578125" customWidth="1"/>
    <col min="5" max="5" width="7.42578125" customWidth="1"/>
    <col min="6" max="6" width="15.85546875" customWidth="1"/>
    <col min="7" max="7" width="30.5703125" customWidth="1"/>
  </cols>
  <sheetData>
    <row r="1" spans="1:7" ht="18.75" customHeight="1" x14ac:dyDescent="0.25">
      <c r="A1" s="302" t="s">
        <v>146</v>
      </c>
      <c r="B1" s="302"/>
      <c r="C1" s="302"/>
      <c r="D1" s="302"/>
      <c r="E1" s="302"/>
      <c r="F1" s="302"/>
      <c r="G1" s="302"/>
    </row>
    <row r="2" spans="1:7" ht="6.95" customHeight="1" x14ac:dyDescent="0.25"/>
    <row r="3" spans="1:7" ht="24.95" customHeight="1" x14ac:dyDescent="0.25">
      <c r="A3" s="3" t="s">
        <v>50</v>
      </c>
      <c r="B3" s="111" t="s">
        <v>92</v>
      </c>
      <c r="C3" s="111" t="s">
        <v>5</v>
      </c>
      <c r="D3" s="112" t="s">
        <v>97</v>
      </c>
      <c r="E3" s="111" t="s">
        <v>121</v>
      </c>
      <c r="F3" s="111" t="s">
        <v>96</v>
      </c>
      <c r="G3" s="111" t="s">
        <v>95</v>
      </c>
    </row>
    <row r="4" spans="1:7" ht="15" customHeight="1" x14ac:dyDescent="0.25">
      <c r="A4" s="263" t="s">
        <v>140</v>
      </c>
      <c r="B4" s="264"/>
      <c r="C4" s="264"/>
      <c r="D4" s="264"/>
      <c r="E4" s="264"/>
      <c r="F4" s="264"/>
      <c r="G4" s="265"/>
    </row>
    <row r="5" spans="1:7" ht="15" customHeight="1" x14ac:dyDescent="0.25">
      <c r="A5" s="128">
        <v>1</v>
      </c>
      <c r="B5" s="113" t="s">
        <v>86</v>
      </c>
      <c r="C5" s="113"/>
      <c r="D5" s="111">
        <v>7</v>
      </c>
      <c r="E5" s="114" t="s">
        <v>135</v>
      </c>
      <c r="F5" s="115">
        <v>39056</v>
      </c>
      <c r="G5" s="116" t="s">
        <v>65</v>
      </c>
    </row>
    <row r="6" spans="1:7" ht="15" customHeight="1" x14ac:dyDescent="0.25">
      <c r="A6" s="128">
        <v>2</v>
      </c>
      <c r="B6" s="113" t="s">
        <v>104</v>
      </c>
      <c r="C6" s="113"/>
      <c r="D6" s="111">
        <v>19</v>
      </c>
      <c r="E6" s="114" t="s">
        <v>135</v>
      </c>
      <c r="F6" s="115">
        <v>38989</v>
      </c>
      <c r="G6" s="116" t="s">
        <v>67</v>
      </c>
    </row>
    <row r="7" spans="1:7" ht="15" customHeight="1" x14ac:dyDescent="0.25">
      <c r="A7" s="128">
        <v>3</v>
      </c>
      <c r="B7" s="113" t="s">
        <v>115</v>
      </c>
      <c r="C7" s="113"/>
      <c r="D7" s="111">
        <v>31</v>
      </c>
      <c r="E7" s="114" t="s">
        <v>135</v>
      </c>
      <c r="F7" s="115">
        <v>38921</v>
      </c>
      <c r="G7" s="116" t="s">
        <v>66</v>
      </c>
    </row>
    <row r="8" spans="1:7" ht="15" customHeight="1" x14ac:dyDescent="0.25">
      <c r="A8" s="128">
        <v>4</v>
      </c>
      <c r="B8" s="113" t="s">
        <v>129</v>
      </c>
      <c r="C8" s="113"/>
      <c r="D8" s="111">
        <v>43</v>
      </c>
      <c r="E8" s="114" t="s">
        <v>135</v>
      </c>
      <c r="F8" s="115">
        <v>38925</v>
      </c>
      <c r="G8" s="117" t="s">
        <v>68</v>
      </c>
    </row>
    <row r="9" spans="1:7" ht="15" customHeight="1" x14ac:dyDescent="0.25">
      <c r="A9" s="263" t="s">
        <v>141</v>
      </c>
      <c r="B9" s="264"/>
      <c r="C9" s="264"/>
      <c r="D9" s="264"/>
      <c r="E9" s="264"/>
      <c r="F9" s="264"/>
      <c r="G9" s="265"/>
    </row>
    <row r="10" spans="1:7" ht="15" customHeight="1" x14ac:dyDescent="0.25">
      <c r="A10" s="128">
        <v>1</v>
      </c>
      <c r="B10" s="113" t="s">
        <v>87</v>
      </c>
      <c r="C10" s="113"/>
      <c r="D10" s="111">
        <v>8</v>
      </c>
      <c r="E10" s="114" t="s">
        <v>135</v>
      </c>
      <c r="F10" s="115">
        <v>38996</v>
      </c>
      <c r="G10" s="116" t="s">
        <v>65</v>
      </c>
    </row>
    <row r="11" spans="1:7" ht="15" customHeight="1" x14ac:dyDescent="0.25">
      <c r="A11" s="128">
        <v>2</v>
      </c>
      <c r="B11" s="113" t="s">
        <v>105</v>
      </c>
      <c r="C11" s="113"/>
      <c r="D11" s="111">
        <v>20</v>
      </c>
      <c r="E11" s="114" t="s">
        <v>135</v>
      </c>
      <c r="F11" s="115">
        <v>38921</v>
      </c>
      <c r="G11" s="116" t="s">
        <v>67</v>
      </c>
    </row>
    <row r="12" spans="1:7" ht="15" customHeight="1" x14ac:dyDescent="0.25">
      <c r="A12" s="128">
        <v>3</v>
      </c>
      <c r="B12" s="113" t="s">
        <v>116</v>
      </c>
      <c r="C12" s="113"/>
      <c r="D12" s="111">
        <v>32</v>
      </c>
      <c r="E12" s="114" t="s">
        <v>135</v>
      </c>
      <c r="F12" s="115">
        <v>38728</v>
      </c>
      <c r="G12" s="116" t="s">
        <v>66</v>
      </c>
    </row>
    <row r="13" spans="1:7" ht="15" customHeight="1" x14ac:dyDescent="0.25">
      <c r="A13" s="128">
        <v>4</v>
      </c>
      <c r="B13" s="113" t="s">
        <v>130</v>
      </c>
      <c r="C13" s="113"/>
      <c r="D13" s="111">
        <v>44</v>
      </c>
      <c r="E13" s="114" t="s">
        <v>135</v>
      </c>
      <c r="F13" s="115">
        <v>38920</v>
      </c>
      <c r="G13" s="117" t="s">
        <v>68</v>
      </c>
    </row>
    <row r="14" spans="1:7" ht="15" customHeight="1" x14ac:dyDescent="0.25">
      <c r="A14" s="263" t="s">
        <v>142</v>
      </c>
      <c r="B14" s="264"/>
      <c r="C14" s="264"/>
      <c r="D14" s="264"/>
      <c r="E14" s="264"/>
      <c r="F14" s="264"/>
      <c r="G14" s="265"/>
    </row>
    <row r="15" spans="1:7" ht="15" customHeight="1" x14ac:dyDescent="0.25">
      <c r="A15" s="128">
        <v>1</v>
      </c>
      <c r="B15" s="113" t="s">
        <v>88</v>
      </c>
      <c r="C15" s="113"/>
      <c r="D15" s="111">
        <v>9</v>
      </c>
      <c r="E15" s="114" t="s">
        <v>135</v>
      </c>
      <c r="F15" s="115">
        <v>39277</v>
      </c>
      <c r="G15" s="116" t="s">
        <v>65</v>
      </c>
    </row>
    <row r="16" spans="1:7" ht="15" customHeight="1" x14ac:dyDescent="0.25">
      <c r="A16" s="128">
        <v>2</v>
      </c>
      <c r="B16" s="113" t="s">
        <v>106</v>
      </c>
      <c r="C16" s="113"/>
      <c r="D16" s="111">
        <v>21</v>
      </c>
      <c r="E16" s="114" t="s">
        <v>135</v>
      </c>
      <c r="F16" s="115">
        <v>38838</v>
      </c>
      <c r="G16" s="116" t="s">
        <v>67</v>
      </c>
    </row>
    <row r="17" spans="1:7" ht="15" customHeight="1" x14ac:dyDescent="0.25">
      <c r="A17" s="128">
        <v>3</v>
      </c>
      <c r="B17" s="120" t="s">
        <v>156</v>
      </c>
      <c r="C17" s="113"/>
      <c r="D17" s="111">
        <v>33</v>
      </c>
      <c r="E17" s="114" t="s">
        <v>135</v>
      </c>
      <c r="F17" s="115">
        <v>39363</v>
      </c>
      <c r="G17" s="116" t="s">
        <v>66</v>
      </c>
    </row>
    <row r="18" spans="1:7" ht="15" customHeight="1" x14ac:dyDescent="0.25">
      <c r="A18" s="128">
        <v>4</v>
      </c>
      <c r="B18" s="113" t="s">
        <v>131</v>
      </c>
      <c r="C18" s="113"/>
      <c r="D18" s="111">
        <v>45</v>
      </c>
      <c r="E18" s="114" t="s">
        <v>135</v>
      </c>
      <c r="F18" s="115">
        <v>38837</v>
      </c>
      <c r="G18" s="117" t="s">
        <v>68</v>
      </c>
    </row>
    <row r="19" spans="1:7" ht="15" customHeight="1" x14ac:dyDescent="0.25">
      <c r="A19" s="263" t="s">
        <v>143</v>
      </c>
      <c r="B19" s="264"/>
      <c r="C19" s="264"/>
      <c r="D19" s="264"/>
      <c r="E19" s="264"/>
      <c r="F19" s="264"/>
      <c r="G19" s="265"/>
    </row>
    <row r="20" spans="1:7" ht="15" customHeight="1" x14ac:dyDescent="0.25">
      <c r="A20" s="128">
        <v>1</v>
      </c>
      <c r="B20" s="113" t="s">
        <v>89</v>
      </c>
      <c r="C20" s="113"/>
      <c r="D20" s="111">
        <v>10</v>
      </c>
      <c r="E20" s="114" t="s">
        <v>135</v>
      </c>
      <c r="F20" s="115">
        <v>38955</v>
      </c>
      <c r="G20" s="116" t="s">
        <v>65</v>
      </c>
    </row>
    <row r="21" spans="1:7" ht="15" customHeight="1" x14ac:dyDescent="0.25">
      <c r="A21" s="128">
        <v>2</v>
      </c>
      <c r="B21" s="113" t="s">
        <v>107</v>
      </c>
      <c r="C21" s="113"/>
      <c r="D21" s="111">
        <v>22</v>
      </c>
      <c r="E21" s="114" t="s">
        <v>135</v>
      </c>
      <c r="F21" s="115">
        <v>38950</v>
      </c>
      <c r="G21" s="116" t="s">
        <v>67</v>
      </c>
    </row>
    <row r="22" spans="1:7" ht="15" customHeight="1" x14ac:dyDescent="0.25">
      <c r="A22" s="128">
        <v>3</v>
      </c>
      <c r="B22" s="113" t="s">
        <v>118</v>
      </c>
      <c r="C22" s="113"/>
      <c r="D22" s="111">
        <v>34</v>
      </c>
      <c r="E22" s="114" t="s">
        <v>135</v>
      </c>
      <c r="F22" s="115">
        <v>39090</v>
      </c>
      <c r="G22" s="116" t="s">
        <v>66</v>
      </c>
    </row>
    <row r="23" spans="1:7" ht="15" customHeight="1" x14ac:dyDescent="0.25">
      <c r="A23" s="128">
        <v>4</v>
      </c>
      <c r="B23" s="113" t="s">
        <v>132</v>
      </c>
      <c r="C23" s="113"/>
      <c r="D23" s="111">
        <v>46</v>
      </c>
      <c r="E23" s="114" t="s">
        <v>135</v>
      </c>
      <c r="F23" s="115">
        <v>38967</v>
      </c>
      <c r="G23" s="117" t="s">
        <v>68</v>
      </c>
    </row>
    <row r="24" spans="1:7" ht="15" customHeight="1" x14ac:dyDescent="0.25">
      <c r="A24" s="263" t="s">
        <v>144</v>
      </c>
      <c r="B24" s="264"/>
      <c r="C24" s="264"/>
      <c r="D24" s="264"/>
      <c r="E24" s="264"/>
      <c r="F24" s="264"/>
      <c r="G24" s="265"/>
    </row>
    <row r="25" spans="1:7" ht="15" customHeight="1" x14ac:dyDescent="0.25">
      <c r="A25" s="128">
        <v>1</v>
      </c>
      <c r="B25" s="113" t="s">
        <v>90</v>
      </c>
      <c r="C25" s="113"/>
      <c r="D25" s="111">
        <v>11</v>
      </c>
      <c r="E25" s="114" t="s">
        <v>135</v>
      </c>
      <c r="F25" s="115">
        <v>39052</v>
      </c>
      <c r="G25" s="116" t="s">
        <v>65</v>
      </c>
    </row>
    <row r="26" spans="1:7" ht="15" customHeight="1" x14ac:dyDescent="0.25">
      <c r="A26" s="128">
        <v>2</v>
      </c>
      <c r="B26" s="113" t="s">
        <v>108</v>
      </c>
      <c r="C26" s="113"/>
      <c r="D26" s="111">
        <v>23</v>
      </c>
      <c r="E26" s="114" t="s">
        <v>135</v>
      </c>
      <c r="F26" s="115">
        <v>39187</v>
      </c>
      <c r="G26" s="116" t="s">
        <v>67</v>
      </c>
    </row>
    <row r="27" spans="1:7" ht="15" customHeight="1" x14ac:dyDescent="0.25">
      <c r="A27" s="128">
        <v>3</v>
      </c>
      <c r="B27" s="113" t="s">
        <v>119</v>
      </c>
      <c r="C27" s="113"/>
      <c r="D27" s="111">
        <v>35</v>
      </c>
      <c r="E27" s="114" t="s">
        <v>135</v>
      </c>
      <c r="F27" s="115">
        <v>39433</v>
      </c>
      <c r="G27" s="116" t="s">
        <v>66</v>
      </c>
    </row>
    <row r="28" spans="1:7" ht="15" customHeight="1" x14ac:dyDescent="0.25">
      <c r="A28" s="128">
        <v>4</v>
      </c>
      <c r="B28" s="113" t="s">
        <v>133</v>
      </c>
      <c r="C28" s="113"/>
      <c r="D28" s="111">
        <v>47</v>
      </c>
      <c r="E28" s="114" t="s">
        <v>135</v>
      </c>
      <c r="F28" s="115">
        <v>38720</v>
      </c>
      <c r="G28" s="117" t="s">
        <v>68</v>
      </c>
    </row>
    <row r="29" spans="1:7" ht="15" customHeight="1" x14ac:dyDescent="0.25">
      <c r="A29" s="263" t="s">
        <v>145</v>
      </c>
      <c r="B29" s="264"/>
      <c r="C29" s="264"/>
      <c r="D29" s="264"/>
      <c r="E29" s="264"/>
      <c r="F29" s="264"/>
      <c r="G29" s="265"/>
    </row>
    <row r="30" spans="1:7" ht="15" customHeight="1" x14ac:dyDescent="0.25">
      <c r="A30" s="128">
        <v>1</v>
      </c>
      <c r="B30" s="113" t="s">
        <v>91</v>
      </c>
      <c r="C30" s="113"/>
      <c r="D30" s="111">
        <v>12</v>
      </c>
      <c r="E30" s="114" t="s">
        <v>135</v>
      </c>
      <c r="F30" s="115">
        <v>38923</v>
      </c>
      <c r="G30" s="116" t="s">
        <v>65</v>
      </c>
    </row>
    <row r="31" spans="1:7" ht="15" customHeight="1" x14ac:dyDescent="0.25">
      <c r="A31" s="128">
        <v>2</v>
      </c>
      <c r="B31" s="113" t="s">
        <v>136</v>
      </c>
      <c r="C31" s="113"/>
      <c r="D31" s="111">
        <v>24</v>
      </c>
      <c r="E31" s="114" t="s">
        <v>135</v>
      </c>
      <c r="F31" s="115"/>
      <c r="G31" s="116" t="s">
        <v>67</v>
      </c>
    </row>
    <row r="32" spans="1:7" ht="15" customHeight="1" x14ac:dyDescent="0.25">
      <c r="A32" s="128">
        <v>3</v>
      </c>
      <c r="B32" s="113" t="s">
        <v>120</v>
      </c>
      <c r="C32" s="113"/>
      <c r="D32" s="111">
        <v>36</v>
      </c>
      <c r="E32" s="114" t="s">
        <v>135</v>
      </c>
      <c r="F32" s="115">
        <v>38764</v>
      </c>
      <c r="G32" s="116" t="s">
        <v>66</v>
      </c>
    </row>
    <row r="33" spans="1:7" ht="15" customHeight="1" x14ac:dyDescent="0.25">
      <c r="A33" s="128">
        <v>4</v>
      </c>
      <c r="B33" s="113" t="s">
        <v>134</v>
      </c>
      <c r="C33" s="113"/>
      <c r="D33" s="111">
        <v>48</v>
      </c>
      <c r="E33" s="114" t="s">
        <v>135</v>
      </c>
      <c r="F33" s="115">
        <v>38946</v>
      </c>
      <c r="G33" s="117" t="s">
        <v>68</v>
      </c>
    </row>
    <row r="34" spans="1:7" ht="15" customHeight="1" x14ac:dyDescent="0.25">
      <c r="A34" s="122"/>
      <c r="B34" s="123"/>
      <c r="C34" s="123"/>
      <c r="D34" s="124"/>
      <c r="E34" s="125"/>
      <c r="F34" s="126"/>
      <c r="G34" s="126"/>
    </row>
    <row r="35" spans="1:7" ht="15" customHeight="1" x14ac:dyDescent="0.25">
      <c r="A35" s="302" t="s">
        <v>147</v>
      </c>
      <c r="B35" s="302"/>
      <c r="C35" s="302"/>
      <c r="D35" s="302"/>
      <c r="E35" s="302"/>
      <c r="F35" s="302"/>
      <c r="G35" s="302"/>
    </row>
    <row r="36" spans="1:7" ht="6.95" customHeight="1" x14ac:dyDescent="0.25"/>
    <row r="37" spans="1:7" ht="24.95" customHeight="1" x14ac:dyDescent="0.25">
      <c r="A37" s="3" t="s">
        <v>139</v>
      </c>
      <c r="B37" s="111" t="s">
        <v>92</v>
      </c>
      <c r="C37" s="111" t="s">
        <v>5</v>
      </c>
      <c r="D37" s="112" t="s">
        <v>97</v>
      </c>
      <c r="E37" s="111" t="s">
        <v>121</v>
      </c>
      <c r="F37" s="111" t="s">
        <v>96</v>
      </c>
      <c r="G37" s="111" t="s">
        <v>95</v>
      </c>
    </row>
    <row r="38" spans="1:7" ht="15" customHeight="1" x14ac:dyDescent="0.25">
      <c r="A38" s="263" t="s">
        <v>140</v>
      </c>
      <c r="B38" s="264"/>
      <c r="C38" s="264"/>
      <c r="D38" s="264"/>
      <c r="E38" s="264"/>
      <c r="F38" s="264"/>
      <c r="G38" s="265"/>
    </row>
    <row r="39" spans="1:7" ht="15" customHeight="1" x14ac:dyDescent="0.25">
      <c r="A39" s="128">
        <v>1</v>
      </c>
      <c r="B39" s="113" t="s">
        <v>80</v>
      </c>
      <c r="C39" s="113"/>
      <c r="D39" s="111">
        <v>1</v>
      </c>
      <c r="E39" s="114" t="s">
        <v>122</v>
      </c>
      <c r="F39" s="115">
        <v>39075</v>
      </c>
      <c r="G39" s="116" t="s">
        <v>65</v>
      </c>
    </row>
    <row r="40" spans="1:7" ht="15" customHeight="1" x14ac:dyDescent="0.25">
      <c r="A40" s="128">
        <v>2</v>
      </c>
      <c r="B40" s="113" t="s">
        <v>98</v>
      </c>
      <c r="C40" s="113"/>
      <c r="D40" s="111">
        <v>13</v>
      </c>
      <c r="E40" s="114" t="s">
        <v>122</v>
      </c>
      <c r="F40" s="115">
        <v>39222</v>
      </c>
      <c r="G40" s="116" t="s">
        <v>67</v>
      </c>
    </row>
    <row r="41" spans="1:7" ht="15" customHeight="1" x14ac:dyDescent="0.25">
      <c r="A41" s="128">
        <v>3</v>
      </c>
      <c r="B41" s="113" t="s">
        <v>109</v>
      </c>
      <c r="C41" s="113"/>
      <c r="D41" s="111">
        <v>25</v>
      </c>
      <c r="E41" s="114" t="s">
        <v>122</v>
      </c>
      <c r="F41" s="115">
        <v>39190</v>
      </c>
      <c r="G41" s="116" t="s">
        <v>66</v>
      </c>
    </row>
    <row r="42" spans="1:7" ht="15" customHeight="1" x14ac:dyDescent="0.25">
      <c r="A42" s="128">
        <v>4</v>
      </c>
      <c r="B42" s="113" t="s">
        <v>123</v>
      </c>
      <c r="C42" s="113"/>
      <c r="D42" s="111">
        <v>37</v>
      </c>
      <c r="E42" s="114" t="s">
        <v>122</v>
      </c>
      <c r="F42" s="115">
        <v>38812</v>
      </c>
      <c r="G42" s="117" t="s">
        <v>68</v>
      </c>
    </row>
    <row r="43" spans="1:7" ht="15" customHeight="1" x14ac:dyDescent="0.25">
      <c r="A43" s="263" t="s">
        <v>141</v>
      </c>
      <c r="B43" s="264"/>
      <c r="C43" s="264"/>
      <c r="D43" s="264"/>
      <c r="E43" s="264"/>
      <c r="F43" s="264"/>
      <c r="G43" s="265"/>
    </row>
    <row r="44" spans="1:7" ht="15" customHeight="1" x14ac:dyDescent="0.25">
      <c r="A44" s="128">
        <v>1</v>
      </c>
      <c r="B44" s="113" t="s">
        <v>81</v>
      </c>
      <c r="C44" s="113"/>
      <c r="D44" s="111">
        <v>2</v>
      </c>
      <c r="E44" s="114" t="s">
        <v>122</v>
      </c>
      <c r="F44" s="112" t="s">
        <v>94</v>
      </c>
      <c r="G44" s="116" t="s">
        <v>65</v>
      </c>
    </row>
    <row r="45" spans="1:7" ht="15" customHeight="1" x14ac:dyDescent="0.25">
      <c r="A45" s="128">
        <v>2</v>
      </c>
      <c r="B45" s="113" t="s">
        <v>99</v>
      </c>
      <c r="C45" s="113"/>
      <c r="D45" s="111">
        <v>14</v>
      </c>
      <c r="E45" s="114" t="s">
        <v>122</v>
      </c>
      <c r="F45" s="115">
        <v>38928</v>
      </c>
      <c r="G45" s="116" t="s">
        <v>67</v>
      </c>
    </row>
    <row r="46" spans="1:7" ht="15" customHeight="1" x14ac:dyDescent="0.25">
      <c r="A46" s="128">
        <v>3</v>
      </c>
      <c r="B46" s="113" t="s">
        <v>110</v>
      </c>
      <c r="C46" s="113"/>
      <c r="D46" s="111">
        <v>26</v>
      </c>
      <c r="E46" s="114" t="s">
        <v>122</v>
      </c>
      <c r="F46" s="115">
        <v>39265</v>
      </c>
      <c r="G46" s="116" t="s">
        <v>66</v>
      </c>
    </row>
    <row r="47" spans="1:7" ht="15" customHeight="1" x14ac:dyDescent="0.25">
      <c r="A47" s="128">
        <v>4</v>
      </c>
      <c r="B47" s="113" t="s">
        <v>124</v>
      </c>
      <c r="C47" s="113"/>
      <c r="D47" s="111">
        <v>38</v>
      </c>
      <c r="E47" s="114" t="s">
        <v>122</v>
      </c>
      <c r="F47" s="115">
        <v>38837</v>
      </c>
      <c r="G47" s="117" t="s">
        <v>68</v>
      </c>
    </row>
    <row r="48" spans="1:7" ht="15" customHeight="1" x14ac:dyDescent="0.25">
      <c r="A48" s="263" t="s">
        <v>142</v>
      </c>
      <c r="B48" s="264"/>
      <c r="C48" s="264"/>
      <c r="D48" s="264"/>
      <c r="E48" s="264"/>
      <c r="F48" s="264"/>
      <c r="G48" s="265"/>
    </row>
    <row r="49" spans="1:7" ht="15" customHeight="1" x14ac:dyDescent="0.25">
      <c r="A49" s="128">
        <v>1</v>
      </c>
      <c r="B49" s="113" t="s">
        <v>82</v>
      </c>
      <c r="C49" s="113"/>
      <c r="D49" s="111">
        <v>3</v>
      </c>
      <c r="E49" s="114" t="s">
        <v>122</v>
      </c>
      <c r="F49" s="115">
        <v>38892</v>
      </c>
      <c r="G49" s="116" t="s">
        <v>65</v>
      </c>
    </row>
    <row r="50" spans="1:7" ht="15" customHeight="1" x14ac:dyDescent="0.25">
      <c r="A50" s="128">
        <v>2</v>
      </c>
      <c r="B50" s="113" t="s">
        <v>100</v>
      </c>
      <c r="C50" s="113"/>
      <c r="D50" s="111">
        <v>15</v>
      </c>
      <c r="E50" s="114" t="s">
        <v>122</v>
      </c>
      <c r="F50" s="115">
        <v>38779</v>
      </c>
      <c r="G50" s="116" t="s">
        <v>67</v>
      </c>
    </row>
    <row r="51" spans="1:7" ht="15" customHeight="1" x14ac:dyDescent="0.25">
      <c r="A51" s="128">
        <v>3</v>
      </c>
      <c r="B51" s="113" t="s">
        <v>111</v>
      </c>
      <c r="C51" s="113"/>
      <c r="D51" s="111">
        <v>27</v>
      </c>
      <c r="E51" s="114" t="s">
        <v>122</v>
      </c>
      <c r="F51" s="115">
        <v>39098</v>
      </c>
      <c r="G51" s="116" t="s">
        <v>66</v>
      </c>
    </row>
    <row r="52" spans="1:7" ht="15" customHeight="1" x14ac:dyDescent="0.25">
      <c r="A52" s="128">
        <v>4</v>
      </c>
      <c r="B52" s="113" t="s">
        <v>125</v>
      </c>
      <c r="C52" s="113"/>
      <c r="D52" s="111">
        <v>39</v>
      </c>
      <c r="E52" s="114" t="s">
        <v>122</v>
      </c>
      <c r="F52" s="115">
        <v>39061</v>
      </c>
      <c r="G52" s="117" t="s">
        <v>68</v>
      </c>
    </row>
    <row r="53" spans="1:7" ht="15" customHeight="1" x14ac:dyDescent="0.25">
      <c r="A53" s="263" t="s">
        <v>143</v>
      </c>
      <c r="B53" s="264"/>
      <c r="C53" s="264"/>
      <c r="D53" s="264"/>
      <c r="E53" s="264"/>
      <c r="F53" s="264"/>
      <c r="G53" s="265"/>
    </row>
    <row r="54" spans="1:7" ht="15" customHeight="1" x14ac:dyDescent="0.25">
      <c r="A54" s="128">
        <v>1</v>
      </c>
      <c r="B54" s="113" t="s">
        <v>83</v>
      </c>
      <c r="C54" s="113"/>
      <c r="D54" s="111">
        <v>4</v>
      </c>
      <c r="E54" s="114" t="s">
        <v>122</v>
      </c>
      <c r="F54" s="115">
        <v>38756</v>
      </c>
      <c r="G54" s="116" t="s">
        <v>65</v>
      </c>
    </row>
    <row r="55" spans="1:7" ht="15" customHeight="1" x14ac:dyDescent="0.25">
      <c r="A55" s="128">
        <v>2</v>
      </c>
      <c r="B55" s="113" t="s">
        <v>101</v>
      </c>
      <c r="C55" s="113"/>
      <c r="D55" s="111">
        <v>16</v>
      </c>
      <c r="E55" s="114" t="s">
        <v>122</v>
      </c>
      <c r="F55" s="115">
        <v>38887</v>
      </c>
      <c r="G55" s="116" t="s">
        <v>67</v>
      </c>
    </row>
    <row r="56" spans="1:7" ht="15" customHeight="1" x14ac:dyDescent="0.25">
      <c r="A56" s="128">
        <v>3</v>
      </c>
      <c r="B56" s="113" t="s">
        <v>112</v>
      </c>
      <c r="C56" s="113"/>
      <c r="D56" s="111">
        <v>28</v>
      </c>
      <c r="E56" s="114" t="s">
        <v>122</v>
      </c>
      <c r="F56" s="115">
        <v>39110</v>
      </c>
      <c r="G56" s="116" t="s">
        <v>66</v>
      </c>
    </row>
    <row r="57" spans="1:7" ht="15" customHeight="1" x14ac:dyDescent="0.25">
      <c r="A57" s="128">
        <v>4</v>
      </c>
      <c r="B57" s="113" t="s">
        <v>126</v>
      </c>
      <c r="C57" s="113"/>
      <c r="D57" s="111">
        <v>40</v>
      </c>
      <c r="E57" s="114" t="s">
        <v>122</v>
      </c>
      <c r="F57" s="115">
        <v>38849</v>
      </c>
      <c r="G57" s="117" t="s">
        <v>68</v>
      </c>
    </row>
    <row r="58" spans="1:7" ht="15" customHeight="1" x14ac:dyDescent="0.25">
      <c r="A58" s="263" t="s">
        <v>144</v>
      </c>
      <c r="B58" s="264"/>
      <c r="C58" s="264"/>
      <c r="D58" s="264"/>
      <c r="E58" s="264"/>
      <c r="F58" s="264"/>
      <c r="G58" s="265"/>
    </row>
    <row r="59" spans="1:7" ht="15" customHeight="1" x14ac:dyDescent="0.25">
      <c r="A59" s="128">
        <v>1</v>
      </c>
      <c r="B59" s="113" t="s">
        <v>84</v>
      </c>
      <c r="C59" s="113"/>
      <c r="D59" s="111">
        <v>5</v>
      </c>
      <c r="E59" s="114" t="s">
        <v>122</v>
      </c>
      <c r="F59" s="115">
        <v>38743</v>
      </c>
      <c r="G59" s="116" t="s">
        <v>65</v>
      </c>
    </row>
    <row r="60" spans="1:7" ht="15" customHeight="1" x14ac:dyDescent="0.25">
      <c r="A60" s="128">
        <v>2</v>
      </c>
      <c r="B60" s="113" t="s">
        <v>102</v>
      </c>
      <c r="C60" s="113"/>
      <c r="D60" s="111">
        <v>17</v>
      </c>
      <c r="E60" s="114" t="s">
        <v>122</v>
      </c>
      <c r="F60" s="115">
        <v>38964</v>
      </c>
      <c r="G60" s="116" t="s">
        <v>67</v>
      </c>
    </row>
    <row r="61" spans="1:7" ht="15" customHeight="1" x14ac:dyDescent="0.25">
      <c r="A61" s="128">
        <v>3</v>
      </c>
      <c r="B61" s="113" t="s">
        <v>113</v>
      </c>
      <c r="C61" s="113"/>
      <c r="D61" s="111">
        <v>29</v>
      </c>
      <c r="E61" s="114" t="s">
        <v>122</v>
      </c>
      <c r="F61" s="115">
        <v>38848</v>
      </c>
      <c r="G61" s="116" t="s">
        <v>66</v>
      </c>
    </row>
    <row r="62" spans="1:7" ht="15" customHeight="1" x14ac:dyDescent="0.25">
      <c r="A62" s="128">
        <v>4</v>
      </c>
      <c r="B62" s="113" t="s">
        <v>127</v>
      </c>
      <c r="C62" s="113"/>
      <c r="D62" s="111">
        <v>41</v>
      </c>
      <c r="E62" s="114" t="s">
        <v>122</v>
      </c>
      <c r="F62" s="115">
        <v>38890</v>
      </c>
      <c r="G62" s="117" t="s">
        <v>68</v>
      </c>
    </row>
    <row r="63" spans="1:7" ht="15" customHeight="1" x14ac:dyDescent="0.25">
      <c r="A63" s="263" t="s">
        <v>145</v>
      </c>
      <c r="B63" s="264"/>
      <c r="C63" s="264"/>
      <c r="D63" s="264"/>
      <c r="E63" s="264"/>
      <c r="F63" s="264"/>
      <c r="G63" s="265"/>
    </row>
    <row r="64" spans="1:7" ht="15" customHeight="1" x14ac:dyDescent="0.25">
      <c r="A64" s="128">
        <v>1</v>
      </c>
      <c r="B64" s="113" t="s">
        <v>85</v>
      </c>
      <c r="C64" s="113"/>
      <c r="D64" s="111">
        <v>6</v>
      </c>
      <c r="E64" s="114" t="s">
        <v>122</v>
      </c>
      <c r="F64" s="115">
        <v>38758</v>
      </c>
      <c r="G64" s="116" t="s">
        <v>65</v>
      </c>
    </row>
    <row r="65" spans="1:7" ht="15" customHeight="1" x14ac:dyDescent="0.25">
      <c r="A65" s="128">
        <v>2</v>
      </c>
      <c r="B65" s="113" t="s">
        <v>103</v>
      </c>
      <c r="C65" s="113"/>
      <c r="D65" s="111">
        <v>18</v>
      </c>
      <c r="E65" s="114" t="s">
        <v>122</v>
      </c>
      <c r="F65" s="115">
        <v>38934</v>
      </c>
      <c r="G65" s="116" t="s">
        <v>67</v>
      </c>
    </row>
    <row r="66" spans="1:7" ht="15" customHeight="1" x14ac:dyDescent="0.25">
      <c r="A66" s="128">
        <v>3</v>
      </c>
      <c r="B66" s="113" t="s">
        <v>114</v>
      </c>
      <c r="C66" s="113"/>
      <c r="D66" s="111">
        <v>30</v>
      </c>
      <c r="E66" s="114" t="s">
        <v>122</v>
      </c>
      <c r="F66" s="115">
        <v>38826</v>
      </c>
      <c r="G66" s="116" t="s">
        <v>66</v>
      </c>
    </row>
    <row r="67" spans="1:7" ht="15" customHeight="1" x14ac:dyDescent="0.25">
      <c r="A67" s="128">
        <v>4</v>
      </c>
      <c r="B67" s="113" t="s">
        <v>128</v>
      </c>
      <c r="C67" s="113"/>
      <c r="D67" s="111">
        <v>42</v>
      </c>
      <c r="E67" s="114" t="s">
        <v>122</v>
      </c>
      <c r="F67" s="115">
        <v>39403</v>
      </c>
      <c r="G67" s="117" t="s">
        <v>68</v>
      </c>
    </row>
  </sheetData>
  <mergeCells count="14">
    <mergeCell ref="A63:G63"/>
    <mergeCell ref="A38:G38"/>
    <mergeCell ref="A43:G43"/>
    <mergeCell ref="A48:G48"/>
    <mergeCell ref="A53:G53"/>
    <mergeCell ref="A58:G58"/>
    <mergeCell ref="A1:G1"/>
    <mergeCell ref="A35:G35"/>
    <mergeCell ref="A4:G4"/>
    <mergeCell ref="A9:G9"/>
    <mergeCell ref="A14:G14"/>
    <mergeCell ref="A19:G19"/>
    <mergeCell ref="A24:G24"/>
    <mergeCell ref="A29:G29"/>
  </mergeCells>
  <printOptions horizontalCentered="1"/>
  <pageMargins left="0.23622047244094491" right="0.23622047244094491" top="0.23622047244094491" bottom="0.23622047244094491" header="0" footer="0"/>
  <pageSetup paperSize="9" scale="82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55"/>
  <sheetViews>
    <sheetView workbookViewId="0">
      <selection activeCell="L10" sqref="L10"/>
    </sheetView>
  </sheetViews>
  <sheetFormatPr defaultRowHeight="15" x14ac:dyDescent="0.25"/>
  <cols>
    <col min="1" max="1" width="3.7109375" customWidth="1"/>
    <col min="2" max="2" width="24.7109375" customWidth="1"/>
    <col min="3" max="3" width="11.42578125" customWidth="1"/>
    <col min="4" max="4" width="7.42578125" customWidth="1"/>
    <col min="5" max="7" width="10.42578125" customWidth="1"/>
    <col min="8" max="8" width="20.7109375" customWidth="1"/>
  </cols>
  <sheetData>
    <row r="1" spans="1:8" ht="24" customHeight="1" x14ac:dyDescent="0.25">
      <c r="A1" s="303" t="s">
        <v>154</v>
      </c>
      <c r="B1" s="303"/>
      <c r="C1" s="303"/>
      <c r="D1" s="303"/>
      <c r="E1" s="303"/>
      <c r="F1" s="303"/>
      <c r="G1" s="303"/>
      <c r="H1" s="303"/>
    </row>
    <row r="2" spans="1:8" ht="6.95" customHeight="1" x14ac:dyDescent="0.25"/>
    <row r="3" spans="1:8" ht="34.5" customHeight="1" x14ac:dyDescent="0.25">
      <c r="A3" s="129" t="s">
        <v>61</v>
      </c>
      <c r="B3" s="130" t="s">
        <v>92</v>
      </c>
      <c r="C3" s="131" t="s">
        <v>97</v>
      </c>
      <c r="D3" s="130" t="s">
        <v>121</v>
      </c>
      <c r="E3" s="129" t="s">
        <v>151</v>
      </c>
      <c r="F3" s="129" t="s">
        <v>152</v>
      </c>
      <c r="G3" s="129" t="s">
        <v>153</v>
      </c>
      <c r="H3" s="130" t="s">
        <v>95</v>
      </c>
    </row>
    <row r="4" spans="1:8" ht="27" customHeight="1" x14ac:dyDescent="0.25">
      <c r="A4" s="3">
        <v>1</v>
      </c>
      <c r="B4" s="113" t="s">
        <v>86</v>
      </c>
      <c r="C4" s="111">
        <v>7</v>
      </c>
      <c r="D4" s="114" t="s">
        <v>135</v>
      </c>
      <c r="E4" s="110"/>
      <c r="F4" s="110"/>
      <c r="G4" s="110"/>
      <c r="H4" s="116" t="s">
        <v>65</v>
      </c>
    </row>
    <row r="5" spans="1:8" ht="27" customHeight="1" x14ac:dyDescent="0.25">
      <c r="A5" s="3">
        <v>2</v>
      </c>
      <c r="B5" s="113" t="s">
        <v>104</v>
      </c>
      <c r="C5" s="111">
        <v>19</v>
      </c>
      <c r="D5" s="114" t="s">
        <v>135</v>
      </c>
      <c r="E5" s="110"/>
      <c r="F5" s="110"/>
      <c r="G5" s="110"/>
      <c r="H5" s="116" t="s">
        <v>67</v>
      </c>
    </row>
    <row r="6" spans="1:8" ht="27" customHeight="1" x14ac:dyDescent="0.25">
      <c r="A6" s="3">
        <v>3</v>
      </c>
      <c r="B6" s="113" t="s">
        <v>115</v>
      </c>
      <c r="C6" s="111">
        <v>31</v>
      </c>
      <c r="D6" s="114" t="s">
        <v>135</v>
      </c>
      <c r="E6" s="110"/>
      <c r="F6" s="110"/>
      <c r="G6" s="110"/>
      <c r="H6" s="116" t="s">
        <v>66</v>
      </c>
    </row>
    <row r="7" spans="1:8" ht="27" customHeight="1" x14ac:dyDescent="0.25">
      <c r="A7" s="3">
        <v>4</v>
      </c>
      <c r="B7" s="113" t="s">
        <v>129</v>
      </c>
      <c r="C7" s="111">
        <v>43</v>
      </c>
      <c r="D7" s="114" t="s">
        <v>135</v>
      </c>
      <c r="E7" s="110"/>
      <c r="F7" s="110"/>
      <c r="G7" s="110"/>
      <c r="H7" s="117" t="s">
        <v>68</v>
      </c>
    </row>
    <row r="8" spans="1:8" ht="27" customHeight="1" x14ac:dyDescent="0.25">
      <c r="A8" s="3">
        <v>5</v>
      </c>
      <c r="B8" s="113" t="s">
        <v>87</v>
      </c>
      <c r="C8" s="111">
        <v>8</v>
      </c>
      <c r="D8" s="114" t="s">
        <v>135</v>
      </c>
      <c r="E8" s="110"/>
      <c r="F8" s="110"/>
      <c r="G8" s="110"/>
      <c r="H8" s="116" t="s">
        <v>65</v>
      </c>
    </row>
    <row r="9" spans="1:8" ht="27" customHeight="1" x14ac:dyDescent="0.25">
      <c r="A9" s="3">
        <v>6</v>
      </c>
      <c r="B9" s="113" t="s">
        <v>105</v>
      </c>
      <c r="C9" s="111">
        <v>20</v>
      </c>
      <c r="D9" s="114" t="s">
        <v>135</v>
      </c>
      <c r="E9" s="110"/>
      <c r="F9" s="110"/>
      <c r="G9" s="110"/>
      <c r="H9" s="116" t="s">
        <v>67</v>
      </c>
    </row>
    <row r="10" spans="1:8" ht="27" customHeight="1" x14ac:dyDescent="0.25">
      <c r="A10" s="3">
        <v>7</v>
      </c>
      <c r="B10" s="113" t="s">
        <v>116</v>
      </c>
      <c r="C10" s="111">
        <v>32</v>
      </c>
      <c r="D10" s="114" t="s">
        <v>135</v>
      </c>
      <c r="E10" s="110"/>
      <c r="F10" s="110"/>
      <c r="G10" s="110"/>
      <c r="H10" s="116" t="s">
        <v>66</v>
      </c>
    </row>
    <row r="11" spans="1:8" ht="27" customHeight="1" x14ac:dyDescent="0.25">
      <c r="A11" s="3">
        <v>8</v>
      </c>
      <c r="B11" s="113" t="s">
        <v>130</v>
      </c>
      <c r="C11" s="111">
        <v>44</v>
      </c>
      <c r="D11" s="114" t="s">
        <v>135</v>
      </c>
      <c r="E11" s="110"/>
      <c r="F11" s="110"/>
      <c r="G11" s="110"/>
      <c r="H11" s="117" t="s">
        <v>68</v>
      </c>
    </row>
    <row r="12" spans="1:8" ht="27" customHeight="1" x14ac:dyDescent="0.25">
      <c r="A12" s="3">
        <v>9</v>
      </c>
      <c r="B12" s="113" t="s">
        <v>88</v>
      </c>
      <c r="C12" s="111">
        <v>9</v>
      </c>
      <c r="D12" s="114" t="s">
        <v>135</v>
      </c>
      <c r="E12" s="110"/>
      <c r="F12" s="110"/>
      <c r="G12" s="110"/>
      <c r="H12" s="116" t="s">
        <v>65</v>
      </c>
    </row>
    <row r="13" spans="1:8" ht="27" customHeight="1" x14ac:dyDescent="0.25">
      <c r="A13" s="3">
        <v>10</v>
      </c>
      <c r="B13" s="113" t="s">
        <v>106</v>
      </c>
      <c r="C13" s="111">
        <v>21</v>
      </c>
      <c r="D13" s="114" t="s">
        <v>135</v>
      </c>
      <c r="E13" s="110"/>
      <c r="F13" s="110"/>
      <c r="G13" s="110"/>
      <c r="H13" s="116" t="s">
        <v>67</v>
      </c>
    </row>
    <row r="14" spans="1:8" ht="27" customHeight="1" x14ac:dyDescent="0.25">
      <c r="A14" s="3">
        <v>11</v>
      </c>
      <c r="B14" s="120" t="s">
        <v>156</v>
      </c>
      <c r="C14" s="111">
        <v>33</v>
      </c>
      <c r="D14" s="114" t="s">
        <v>135</v>
      </c>
      <c r="E14" s="110"/>
      <c r="F14" s="110"/>
      <c r="G14" s="110"/>
      <c r="H14" s="116" t="s">
        <v>66</v>
      </c>
    </row>
    <row r="15" spans="1:8" ht="27" customHeight="1" x14ac:dyDescent="0.25">
      <c r="A15" s="3">
        <v>12</v>
      </c>
      <c r="B15" s="113" t="s">
        <v>131</v>
      </c>
      <c r="C15" s="111">
        <v>45</v>
      </c>
      <c r="D15" s="114" t="s">
        <v>135</v>
      </c>
      <c r="E15" s="110"/>
      <c r="F15" s="110"/>
      <c r="G15" s="110"/>
      <c r="H15" s="117" t="s">
        <v>68</v>
      </c>
    </row>
    <row r="16" spans="1:8" ht="27" customHeight="1" x14ac:dyDescent="0.25">
      <c r="A16" s="3">
        <v>13</v>
      </c>
      <c r="B16" s="113" t="s">
        <v>89</v>
      </c>
      <c r="C16" s="111">
        <v>10</v>
      </c>
      <c r="D16" s="114" t="s">
        <v>135</v>
      </c>
      <c r="E16" s="110"/>
      <c r="F16" s="110"/>
      <c r="G16" s="110"/>
      <c r="H16" s="116" t="s">
        <v>65</v>
      </c>
    </row>
    <row r="17" spans="1:8" ht="27" customHeight="1" x14ac:dyDescent="0.25">
      <c r="A17" s="3">
        <v>14</v>
      </c>
      <c r="B17" s="113" t="s">
        <v>107</v>
      </c>
      <c r="C17" s="111">
        <v>22</v>
      </c>
      <c r="D17" s="114" t="s">
        <v>135</v>
      </c>
      <c r="E17" s="110"/>
      <c r="F17" s="110"/>
      <c r="G17" s="110"/>
      <c r="H17" s="116" t="s">
        <v>67</v>
      </c>
    </row>
    <row r="18" spans="1:8" ht="27" customHeight="1" x14ac:dyDescent="0.25">
      <c r="A18" s="3">
        <v>15</v>
      </c>
      <c r="B18" s="113" t="s">
        <v>118</v>
      </c>
      <c r="C18" s="111">
        <v>34</v>
      </c>
      <c r="D18" s="114" t="s">
        <v>135</v>
      </c>
      <c r="E18" s="110"/>
      <c r="F18" s="110"/>
      <c r="G18" s="110"/>
      <c r="H18" s="116" t="s">
        <v>66</v>
      </c>
    </row>
    <row r="19" spans="1:8" ht="27" customHeight="1" x14ac:dyDescent="0.25">
      <c r="A19" s="3">
        <v>16</v>
      </c>
      <c r="B19" s="113" t="s">
        <v>132</v>
      </c>
      <c r="C19" s="111">
        <v>46</v>
      </c>
      <c r="D19" s="114" t="s">
        <v>135</v>
      </c>
      <c r="E19" s="110"/>
      <c r="F19" s="110"/>
      <c r="G19" s="110"/>
      <c r="H19" s="117" t="s">
        <v>68</v>
      </c>
    </row>
    <row r="20" spans="1:8" ht="27" customHeight="1" x14ac:dyDescent="0.25">
      <c r="A20" s="3">
        <v>17</v>
      </c>
      <c r="B20" s="113" t="s">
        <v>90</v>
      </c>
      <c r="C20" s="111">
        <v>11</v>
      </c>
      <c r="D20" s="114" t="s">
        <v>135</v>
      </c>
      <c r="E20" s="110"/>
      <c r="F20" s="110"/>
      <c r="G20" s="110"/>
      <c r="H20" s="116" t="s">
        <v>65</v>
      </c>
    </row>
    <row r="21" spans="1:8" ht="27" customHeight="1" x14ac:dyDescent="0.25">
      <c r="A21" s="3">
        <v>18</v>
      </c>
      <c r="B21" s="113" t="s">
        <v>108</v>
      </c>
      <c r="C21" s="111">
        <v>23</v>
      </c>
      <c r="D21" s="114" t="s">
        <v>135</v>
      </c>
      <c r="E21" s="110"/>
      <c r="F21" s="110"/>
      <c r="G21" s="110"/>
      <c r="H21" s="116" t="s">
        <v>67</v>
      </c>
    </row>
    <row r="22" spans="1:8" ht="27" customHeight="1" x14ac:dyDescent="0.25">
      <c r="A22" s="3">
        <v>19</v>
      </c>
      <c r="B22" s="113" t="s">
        <v>119</v>
      </c>
      <c r="C22" s="111">
        <v>35</v>
      </c>
      <c r="D22" s="114" t="s">
        <v>135</v>
      </c>
      <c r="E22" s="110"/>
      <c r="F22" s="110"/>
      <c r="G22" s="110"/>
      <c r="H22" s="116" t="s">
        <v>66</v>
      </c>
    </row>
    <row r="23" spans="1:8" ht="27" customHeight="1" x14ac:dyDescent="0.25">
      <c r="A23" s="3">
        <v>20</v>
      </c>
      <c r="B23" s="113" t="s">
        <v>133</v>
      </c>
      <c r="C23" s="111">
        <v>47</v>
      </c>
      <c r="D23" s="114" t="s">
        <v>135</v>
      </c>
      <c r="E23" s="110"/>
      <c r="F23" s="110"/>
      <c r="G23" s="110"/>
      <c r="H23" s="117" t="s">
        <v>68</v>
      </c>
    </row>
    <row r="24" spans="1:8" ht="27" customHeight="1" x14ac:dyDescent="0.25">
      <c r="A24" s="3">
        <v>21</v>
      </c>
      <c r="B24" s="113" t="s">
        <v>91</v>
      </c>
      <c r="C24" s="111">
        <v>12</v>
      </c>
      <c r="D24" s="114" t="s">
        <v>135</v>
      </c>
      <c r="E24" s="110"/>
      <c r="F24" s="110"/>
      <c r="G24" s="110"/>
      <c r="H24" s="116" t="s">
        <v>65</v>
      </c>
    </row>
    <row r="25" spans="1:8" ht="27" customHeight="1" x14ac:dyDescent="0.25">
      <c r="A25" s="3">
        <v>22</v>
      </c>
      <c r="B25" s="113" t="s">
        <v>136</v>
      </c>
      <c r="C25" s="111">
        <v>24</v>
      </c>
      <c r="D25" s="114" t="s">
        <v>135</v>
      </c>
      <c r="E25" s="110"/>
      <c r="F25" s="110"/>
      <c r="G25" s="110"/>
      <c r="H25" s="116" t="s">
        <v>67</v>
      </c>
    </row>
    <row r="26" spans="1:8" ht="27" customHeight="1" x14ac:dyDescent="0.25">
      <c r="A26" s="3">
        <v>23</v>
      </c>
      <c r="B26" s="113" t="s">
        <v>120</v>
      </c>
      <c r="C26" s="111">
        <v>36</v>
      </c>
      <c r="D26" s="114" t="s">
        <v>135</v>
      </c>
      <c r="E26" s="110"/>
      <c r="F26" s="110"/>
      <c r="G26" s="110"/>
      <c r="H26" s="116" t="s">
        <v>66</v>
      </c>
    </row>
    <row r="27" spans="1:8" ht="27" customHeight="1" x14ac:dyDescent="0.25">
      <c r="A27" s="3">
        <v>24</v>
      </c>
      <c r="B27" s="113" t="s">
        <v>134</v>
      </c>
      <c r="C27" s="111">
        <v>48</v>
      </c>
      <c r="D27" s="114" t="s">
        <v>135</v>
      </c>
      <c r="E27" s="110"/>
      <c r="F27" s="110"/>
      <c r="G27" s="110"/>
      <c r="H27" s="117" t="s">
        <v>68</v>
      </c>
    </row>
    <row r="28" spans="1:8" ht="112.5" customHeight="1" x14ac:dyDescent="0.25">
      <c r="A28" s="122"/>
      <c r="B28" s="123"/>
      <c r="C28" s="124"/>
      <c r="D28" s="125"/>
      <c r="H28" s="126"/>
    </row>
    <row r="29" spans="1:8" ht="15" customHeight="1" x14ac:dyDescent="0.25">
      <c r="A29" s="303" t="s">
        <v>155</v>
      </c>
      <c r="B29" s="303"/>
      <c r="C29" s="303"/>
      <c r="D29" s="303"/>
      <c r="E29" s="303"/>
      <c r="F29" s="303"/>
      <c r="G29" s="303"/>
      <c r="H29" s="303"/>
    </row>
    <row r="30" spans="1:8" ht="6.95" customHeight="1" x14ac:dyDescent="0.25"/>
    <row r="31" spans="1:8" ht="34.5" customHeight="1" x14ac:dyDescent="0.25">
      <c r="A31" s="129" t="s">
        <v>61</v>
      </c>
      <c r="B31" s="130" t="s">
        <v>92</v>
      </c>
      <c r="C31" s="131" t="s">
        <v>97</v>
      </c>
      <c r="D31" s="130" t="s">
        <v>121</v>
      </c>
      <c r="E31" s="129" t="s">
        <v>151</v>
      </c>
      <c r="F31" s="129" t="s">
        <v>152</v>
      </c>
      <c r="G31" s="129" t="s">
        <v>153</v>
      </c>
      <c r="H31" s="130" t="s">
        <v>95</v>
      </c>
    </row>
    <row r="32" spans="1:8" ht="34.5" customHeight="1" x14ac:dyDescent="0.25">
      <c r="A32" s="50">
        <v>1</v>
      </c>
      <c r="B32" s="132" t="s">
        <v>80</v>
      </c>
      <c r="C32" s="133">
        <v>1</v>
      </c>
      <c r="D32" s="132" t="s">
        <v>122</v>
      </c>
      <c r="E32" s="50"/>
      <c r="F32" s="50"/>
      <c r="G32" s="50"/>
      <c r="H32" s="132" t="s">
        <v>65</v>
      </c>
    </row>
    <row r="33" spans="1:8" ht="27" customHeight="1" x14ac:dyDescent="0.25">
      <c r="A33" s="3">
        <v>2</v>
      </c>
      <c r="B33" s="113" t="s">
        <v>98</v>
      </c>
      <c r="C33" s="111">
        <v>13</v>
      </c>
      <c r="D33" s="114" t="s">
        <v>122</v>
      </c>
      <c r="E33" s="110"/>
      <c r="F33" s="110"/>
      <c r="G33" s="110"/>
      <c r="H33" s="116" t="s">
        <v>67</v>
      </c>
    </row>
    <row r="34" spans="1:8" ht="27" customHeight="1" x14ac:dyDescent="0.25">
      <c r="A34" s="3">
        <v>3</v>
      </c>
      <c r="B34" s="113" t="s">
        <v>109</v>
      </c>
      <c r="C34" s="111">
        <v>25</v>
      </c>
      <c r="D34" s="114" t="s">
        <v>122</v>
      </c>
      <c r="E34" s="110"/>
      <c r="F34" s="110"/>
      <c r="G34" s="110"/>
      <c r="H34" s="116" t="s">
        <v>66</v>
      </c>
    </row>
    <row r="35" spans="1:8" ht="27" customHeight="1" x14ac:dyDescent="0.25">
      <c r="A35" s="3">
        <v>4</v>
      </c>
      <c r="B35" s="113" t="s">
        <v>123</v>
      </c>
      <c r="C35" s="111">
        <v>37</v>
      </c>
      <c r="D35" s="114" t="s">
        <v>122</v>
      </c>
      <c r="E35" s="110"/>
      <c r="F35" s="110"/>
      <c r="G35" s="110"/>
      <c r="H35" s="116" t="s">
        <v>68</v>
      </c>
    </row>
    <row r="36" spans="1:8" ht="27" customHeight="1" x14ac:dyDescent="0.25">
      <c r="A36" s="3">
        <v>1</v>
      </c>
      <c r="B36" s="113" t="s">
        <v>81</v>
      </c>
      <c r="C36" s="111">
        <v>2</v>
      </c>
      <c r="D36" s="114" t="s">
        <v>122</v>
      </c>
      <c r="E36" s="110"/>
      <c r="F36" s="110"/>
      <c r="G36" s="110"/>
      <c r="H36" s="117" t="s">
        <v>65</v>
      </c>
    </row>
    <row r="37" spans="1:8" ht="27" customHeight="1" x14ac:dyDescent="0.25">
      <c r="A37" s="3">
        <v>2</v>
      </c>
      <c r="B37" s="113" t="s">
        <v>99</v>
      </c>
      <c r="C37" s="111">
        <v>14</v>
      </c>
      <c r="D37" s="114" t="s">
        <v>122</v>
      </c>
      <c r="E37" s="110"/>
      <c r="F37" s="110"/>
      <c r="G37" s="110"/>
      <c r="H37" s="116" t="s">
        <v>67</v>
      </c>
    </row>
    <row r="38" spans="1:8" ht="27" customHeight="1" x14ac:dyDescent="0.25">
      <c r="A38" s="3">
        <v>3</v>
      </c>
      <c r="B38" s="113" t="s">
        <v>110</v>
      </c>
      <c r="C38" s="111">
        <v>26</v>
      </c>
      <c r="D38" s="114" t="s">
        <v>122</v>
      </c>
      <c r="E38" s="110"/>
      <c r="F38" s="110"/>
      <c r="G38" s="110"/>
      <c r="H38" s="116" t="s">
        <v>66</v>
      </c>
    </row>
    <row r="39" spans="1:8" ht="27" customHeight="1" x14ac:dyDescent="0.25">
      <c r="A39" s="3">
        <v>4</v>
      </c>
      <c r="B39" s="113" t="s">
        <v>124</v>
      </c>
      <c r="C39" s="111">
        <v>38</v>
      </c>
      <c r="D39" s="114" t="s">
        <v>122</v>
      </c>
      <c r="E39" s="110"/>
      <c r="F39" s="110"/>
      <c r="G39" s="110"/>
      <c r="H39" s="116" t="s">
        <v>68</v>
      </c>
    </row>
    <row r="40" spans="1:8" ht="27" customHeight="1" x14ac:dyDescent="0.25">
      <c r="A40" s="3">
        <v>1</v>
      </c>
      <c r="B40" s="113" t="s">
        <v>82</v>
      </c>
      <c r="C40" s="111">
        <v>3</v>
      </c>
      <c r="D40" s="114" t="s">
        <v>122</v>
      </c>
      <c r="E40" s="110"/>
      <c r="F40" s="110"/>
      <c r="G40" s="110"/>
      <c r="H40" s="117" t="s">
        <v>65</v>
      </c>
    </row>
    <row r="41" spans="1:8" ht="27" customHeight="1" x14ac:dyDescent="0.25">
      <c r="A41" s="3">
        <v>2</v>
      </c>
      <c r="B41" s="113" t="s">
        <v>100</v>
      </c>
      <c r="C41" s="111">
        <v>15</v>
      </c>
      <c r="D41" s="114" t="s">
        <v>122</v>
      </c>
      <c r="E41" s="110"/>
      <c r="F41" s="110"/>
      <c r="G41" s="110"/>
      <c r="H41" s="116" t="s">
        <v>67</v>
      </c>
    </row>
    <row r="42" spans="1:8" ht="27" customHeight="1" x14ac:dyDescent="0.25">
      <c r="A42" s="3">
        <v>3</v>
      </c>
      <c r="B42" s="113" t="s">
        <v>111</v>
      </c>
      <c r="C42" s="111">
        <v>27</v>
      </c>
      <c r="D42" s="114" t="s">
        <v>122</v>
      </c>
      <c r="E42" s="110"/>
      <c r="F42" s="110"/>
      <c r="G42" s="110"/>
      <c r="H42" s="116" t="s">
        <v>66</v>
      </c>
    </row>
    <row r="43" spans="1:8" ht="27" customHeight="1" x14ac:dyDescent="0.25">
      <c r="A43" s="3">
        <v>4</v>
      </c>
      <c r="B43" s="113" t="s">
        <v>125</v>
      </c>
      <c r="C43" s="111">
        <v>39</v>
      </c>
      <c r="D43" s="114" t="s">
        <v>122</v>
      </c>
      <c r="E43" s="110"/>
      <c r="F43" s="110"/>
      <c r="G43" s="110"/>
      <c r="H43" s="116" t="s">
        <v>68</v>
      </c>
    </row>
    <row r="44" spans="1:8" ht="27" customHeight="1" x14ac:dyDescent="0.25">
      <c r="A44" s="3">
        <v>1</v>
      </c>
      <c r="B44" s="113" t="s">
        <v>83</v>
      </c>
      <c r="C44" s="111">
        <v>4</v>
      </c>
      <c r="D44" s="114" t="s">
        <v>122</v>
      </c>
      <c r="E44" s="110"/>
      <c r="F44" s="110"/>
      <c r="G44" s="110"/>
      <c r="H44" s="117" t="s">
        <v>65</v>
      </c>
    </row>
    <row r="45" spans="1:8" ht="27" customHeight="1" x14ac:dyDescent="0.25">
      <c r="A45" s="3">
        <v>2</v>
      </c>
      <c r="B45" s="113" t="s">
        <v>101</v>
      </c>
      <c r="C45" s="111">
        <v>16</v>
      </c>
      <c r="D45" s="114" t="s">
        <v>122</v>
      </c>
      <c r="E45" s="110"/>
      <c r="F45" s="110"/>
      <c r="G45" s="110"/>
      <c r="H45" s="116" t="s">
        <v>67</v>
      </c>
    </row>
    <row r="46" spans="1:8" ht="27" customHeight="1" x14ac:dyDescent="0.25">
      <c r="A46" s="3">
        <v>3</v>
      </c>
      <c r="B46" s="113" t="s">
        <v>112</v>
      </c>
      <c r="C46" s="111">
        <v>28</v>
      </c>
      <c r="D46" s="114" t="s">
        <v>122</v>
      </c>
      <c r="E46" s="110"/>
      <c r="F46" s="110"/>
      <c r="G46" s="110"/>
      <c r="H46" s="116" t="s">
        <v>66</v>
      </c>
    </row>
    <row r="47" spans="1:8" ht="27" customHeight="1" x14ac:dyDescent="0.25">
      <c r="A47" s="3">
        <v>4</v>
      </c>
      <c r="B47" s="113" t="s">
        <v>126</v>
      </c>
      <c r="C47" s="111">
        <v>40</v>
      </c>
      <c r="D47" s="114" t="s">
        <v>122</v>
      </c>
      <c r="E47" s="110"/>
      <c r="F47" s="110"/>
      <c r="G47" s="110"/>
      <c r="H47" s="116" t="s">
        <v>68</v>
      </c>
    </row>
    <row r="48" spans="1:8" ht="27" customHeight="1" x14ac:dyDescent="0.25">
      <c r="A48" s="3">
        <v>1</v>
      </c>
      <c r="B48" s="113" t="s">
        <v>84</v>
      </c>
      <c r="C48" s="111">
        <v>5</v>
      </c>
      <c r="D48" s="114" t="s">
        <v>122</v>
      </c>
      <c r="E48" s="110"/>
      <c r="F48" s="110"/>
      <c r="G48" s="110"/>
      <c r="H48" s="117" t="s">
        <v>65</v>
      </c>
    </row>
    <row r="49" spans="1:8" ht="27" customHeight="1" x14ac:dyDescent="0.25">
      <c r="A49" s="3">
        <v>2</v>
      </c>
      <c r="B49" s="113" t="s">
        <v>102</v>
      </c>
      <c r="C49" s="111">
        <v>17</v>
      </c>
      <c r="D49" s="114" t="s">
        <v>122</v>
      </c>
      <c r="E49" s="110"/>
      <c r="F49" s="110"/>
      <c r="G49" s="110"/>
      <c r="H49" s="116" t="s">
        <v>67</v>
      </c>
    </row>
    <row r="50" spans="1:8" ht="27" customHeight="1" x14ac:dyDescent="0.25">
      <c r="A50" s="3">
        <v>3</v>
      </c>
      <c r="B50" s="113" t="s">
        <v>113</v>
      </c>
      <c r="C50" s="111">
        <v>29</v>
      </c>
      <c r="D50" s="114" t="s">
        <v>122</v>
      </c>
      <c r="E50" s="110"/>
      <c r="F50" s="110"/>
      <c r="G50" s="110"/>
      <c r="H50" s="116" t="s">
        <v>66</v>
      </c>
    </row>
    <row r="51" spans="1:8" ht="27" customHeight="1" x14ac:dyDescent="0.25">
      <c r="A51" s="3">
        <v>4</v>
      </c>
      <c r="B51" s="113" t="s">
        <v>127</v>
      </c>
      <c r="C51" s="111">
        <v>41</v>
      </c>
      <c r="D51" s="114" t="s">
        <v>122</v>
      </c>
      <c r="E51" s="110"/>
      <c r="F51" s="110"/>
      <c r="G51" s="110"/>
      <c r="H51" s="116" t="s">
        <v>68</v>
      </c>
    </row>
    <row r="52" spans="1:8" ht="27" customHeight="1" x14ac:dyDescent="0.25">
      <c r="A52" s="3">
        <v>1</v>
      </c>
      <c r="B52" s="113" t="s">
        <v>85</v>
      </c>
      <c r="C52" s="111">
        <v>6</v>
      </c>
      <c r="D52" s="114" t="s">
        <v>122</v>
      </c>
      <c r="E52" s="110"/>
      <c r="F52" s="110"/>
      <c r="G52" s="110"/>
      <c r="H52" s="117" t="s">
        <v>65</v>
      </c>
    </row>
    <row r="53" spans="1:8" ht="27" customHeight="1" x14ac:dyDescent="0.25">
      <c r="A53" s="3">
        <v>2</v>
      </c>
      <c r="B53" s="113" t="s">
        <v>103</v>
      </c>
      <c r="C53" s="111">
        <v>18</v>
      </c>
      <c r="D53" s="114" t="s">
        <v>122</v>
      </c>
      <c r="E53" s="110"/>
      <c r="F53" s="110"/>
      <c r="G53" s="110"/>
      <c r="H53" s="116" t="s">
        <v>67</v>
      </c>
    </row>
    <row r="54" spans="1:8" ht="27" customHeight="1" x14ac:dyDescent="0.25">
      <c r="A54" s="3">
        <v>3</v>
      </c>
      <c r="B54" s="113" t="s">
        <v>114</v>
      </c>
      <c r="C54" s="111">
        <v>30</v>
      </c>
      <c r="D54" s="114" t="s">
        <v>122</v>
      </c>
      <c r="E54" s="110"/>
      <c r="F54" s="110"/>
      <c r="G54" s="110"/>
      <c r="H54" s="116" t="s">
        <v>66</v>
      </c>
    </row>
    <row r="55" spans="1:8" ht="27" customHeight="1" x14ac:dyDescent="0.25">
      <c r="A55" s="3">
        <v>4</v>
      </c>
      <c r="B55" s="113" t="s">
        <v>128</v>
      </c>
      <c r="C55" s="111">
        <v>42</v>
      </c>
      <c r="D55" s="114" t="s">
        <v>122</v>
      </c>
      <c r="E55" s="110"/>
      <c r="F55" s="110"/>
      <c r="G55" s="110"/>
      <c r="H55" s="116" t="s">
        <v>68</v>
      </c>
    </row>
  </sheetData>
  <mergeCells count="2">
    <mergeCell ref="A1:H1"/>
    <mergeCell ref="A29:H29"/>
  </mergeCells>
  <printOptions horizontalCentered="1"/>
  <pageMargins left="0.23622047244094491" right="0.23622047244094491" top="0.23622047244094491" bottom="0.23622047244094491" header="0" footer="0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61"/>
  <sheetViews>
    <sheetView topLeftCell="A7" workbookViewId="0">
      <selection activeCell="F16" sqref="F16"/>
    </sheetView>
  </sheetViews>
  <sheetFormatPr defaultRowHeight="15" x14ac:dyDescent="0.25"/>
  <cols>
    <col min="1" max="1" width="4.7109375" customWidth="1"/>
    <col min="2" max="2" width="28" customWidth="1"/>
    <col min="3" max="3" width="10.7109375" customWidth="1"/>
    <col min="4" max="4" width="11.42578125" customWidth="1"/>
    <col min="5" max="5" width="4.5703125" bestFit="1" customWidth="1"/>
    <col min="6" max="6" width="15.85546875" customWidth="1"/>
    <col min="7" max="7" width="37.5703125" customWidth="1"/>
  </cols>
  <sheetData>
    <row r="1" spans="1:7" ht="18.75" customHeight="1" x14ac:dyDescent="0.25">
      <c r="A1" s="302" t="s">
        <v>149</v>
      </c>
      <c r="B1" s="302"/>
      <c r="C1" s="302"/>
      <c r="D1" s="302"/>
      <c r="E1" s="302"/>
      <c r="F1" s="302"/>
      <c r="G1" s="302"/>
    </row>
    <row r="2" spans="1:7" ht="6.95" customHeight="1" x14ac:dyDescent="0.25"/>
    <row r="3" spans="1:7" ht="24.95" customHeight="1" x14ac:dyDescent="0.25">
      <c r="A3" s="3" t="s">
        <v>61</v>
      </c>
      <c r="B3" s="111" t="s">
        <v>92</v>
      </c>
      <c r="C3" s="111" t="s">
        <v>5</v>
      </c>
      <c r="D3" s="112" t="s">
        <v>97</v>
      </c>
      <c r="E3" s="111" t="s">
        <v>121</v>
      </c>
      <c r="F3" s="111" t="s">
        <v>96</v>
      </c>
      <c r="G3" s="111" t="s">
        <v>95</v>
      </c>
    </row>
    <row r="4" spans="1:7" ht="15" customHeight="1" x14ac:dyDescent="0.25">
      <c r="A4" s="263" t="s">
        <v>140</v>
      </c>
      <c r="B4" s="264"/>
      <c r="C4" s="264"/>
      <c r="D4" s="264"/>
      <c r="E4" s="264"/>
      <c r="F4" s="264"/>
      <c r="G4" s="265"/>
    </row>
    <row r="5" spans="1:7" ht="15" customHeight="1" x14ac:dyDescent="0.25">
      <c r="A5" s="3">
        <v>1</v>
      </c>
      <c r="B5" s="113" t="s">
        <v>86</v>
      </c>
      <c r="C5" s="113"/>
      <c r="D5" s="111">
        <v>7</v>
      </c>
      <c r="E5" s="114" t="s">
        <v>135</v>
      </c>
      <c r="F5" s="115">
        <v>39056</v>
      </c>
      <c r="G5" s="116" t="s">
        <v>65</v>
      </c>
    </row>
    <row r="6" spans="1:7" ht="15" customHeight="1" x14ac:dyDescent="0.25">
      <c r="A6" s="3">
        <v>2</v>
      </c>
      <c r="B6" s="113" t="s">
        <v>104</v>
      </c>
      <c r="C6" s="113"/>
      <c r="D6" s="111">
        <v>19</v>
      </c>
      <c r="E6" s="114" t="s">
        <v>135</v>
      </c>
      <c r="F6" s="115">
        <v>38989</v>
      </c>
      <c r="G6" s="116" t="s">
        <v>67</v>
      </c>
    </row>
    <row r="7" spans="1:7" ht="15" customHeight="1" x14ac:dyDescent="0.25">
      <c r="A7" s="3">
        <v>3</v>
      </c>
      <c r="B7" s="113" t="s">
        <v>115</v>
      </c>
      <c r="C7" s="113"/>
      <c r="D7" s="111">
        <v>31</v>
      </c>
      <c r="E7" s="114" t="s">
        <v>135</v>
      </c>
      <c r="F7" s="115">
        <v>38921</v>
      </c>
      <c r="G7" s="116" t="s">
        <v>66</v>
      </c>
    </row>
    <row r="8" spans="1:7" ht="15" customHeight="1" x14ac:dyDescent="0.25">
      <c r="A8" s="3">
        <v>4</v>
      </c>
      <c r="B8" s="113" t="s">
        <v>129</v>
      </c>
      <c r="C8" s="113"/>
      <c r="D8" s="111">
        <v>43</v>
      </c>
      <c r="E8" s="114" t="s">
        <v>135</v>
      </c>
      <c r="F8" s="115">
        <v>38925</v>
      </c>
      <c r="G8" s="117" t="s">
        <v>68</v>
      </c>
    </row>
    <row r="9" spans="1:7" ht="15" customHeight="1" x14ac:dyDescent="0.25">
      <c r="A9" s="3">
        <v>5</v>
      </c>
      <c r="B9" s="113" t="s">
        <v>87</v>
      </c>
      <c r="C9" s="113"/>
      <c r="D9" s="111">
        <v>8</v>
      </c>
      <c r="E9" s="114" t="s">
        <v>135</v>
      </c>
      <c r="F9" s="115">
        <v>38996</v>
      </c>
      <c r="G9" s="116" t="s">
        <v>65</v>
      </c>
    </row>
    <row r="10" spans="1:7" ht="15" customHeight="1" x14ac:dyDescent="0.25">
      <c r="A10" s="3">
        <v>6</v>
      </c>
      <c r="B10" s="113" t="s">
        <v>105</v>
      </c>
      <c r="C10" s="113"/>
      <c r="D10" s="111">
        <v>20</v>
      </c>
      <c r="E10" s="114" t="s">
        <v>135</v>
      </c>
      <c r="F10" s="115">
        <v>38921</v>
      </c>
      <c r="G10" s="116" t="s">
        <v>67</v>
      </c>
    </row>
    <row r="11" spans="1:7" ht="15" customHeight="1" x14ac:dyDescent="0.25">
      <c r="A11" s="3">
        <v>7</v>
      </c>
      <c r="B11" s="113" t="s">
        <v>116</v>
      </c>
      <c r="C11" s="113"/>
      <c r="D11" s="111">
        <v>32</v>
      </c>
      <c r="E11" s="114" t="s">
        <v>135</v>
      </c>
      <c r="F11" s="115">
        <v>38728</v>
      </c>
      <c r="G11" s="116" t="s">
        <v>66</v>
      </c>
    </row>
    <row r="12" spans="1:7" ht="15" customHeight="1" x14ac:dyDescent="0.25">
      <c r="A12" s="3">
        <v>8</v>
      </c>
      <c r="B12" s="113" t="s">
        <v>130</v>
      </c>
      <c r="C12" s="113"/>
      <c r="D12" s="111">
        <v>44</v>
      </c>
      <c r="E12" s="114" t="s">
        <v>135</v>
      </c>
      <c r="F12" s="115">
        <v>38920</v>
      </c>
      <c r="G12" s="117" t="s">
        <v>68</v>
      </c>
    </row>
    <row r="13" spans="1:7" ht="15" customHeight="1" x14ac:dyDescent="0.25">
      <c r="A13" s="263" t="s">
        <v>141</v>
      </c>
      <c r="B13" s="264"/>
      <c r="C13" s="264"/>
      <c r="D13" s="264"/>
      <c r="E13" s="264"/>
      <c r="F13" s="264"/>
      <c r="G13" s="265"/>
    </row>
    <row r="14" spans="1:7" ht="15" customHeight="1" x14ac:dyDescent="0.25">
      <c r="A14" s="3">
        <v>1</v>
      </c>
      <c r="B14" s="113" t="s">
        <v>88</v>
      </c>
      <c r="C14" s="113"/>
      <c r="D14" s="111">
        <v>9</v>
      </c>
      <c r="E14" s="114" t="s">
        <v>135</v>
      </c>
      <c r="F14" s="115">
        <v>39277</v>
      </c>
      <c r="G14" s="116" t="s">
        <v>65</v>
      </c>
    </row>
    <row r="15" spans="1:7" ht="15" customHeight="1" x14ac:dyDescent="0.25">
      <c r="A15" s="3">
        <v>2</v>
      </c>
      <c r="B15" s="113" t="s">
        <v>106</v>
      </c>
      <c r="C15" s="113"/>
      <c r="D15" s="111">
        <v>21</v>
      </c>
      <c r="E15" s="114" t="s">
        <v>135</v>
      </c>
      <c r="F15" s="115">
        <v>38838</v>
      </c>
      <c r="G15" s="116" t="s">
        <v>67</v>
      </c>
    </row>
    <row r="16" spans="1:7" ht="15" customHeight="1" x14ac:dyDescent="0.25">
      <c r="A16" s="3">
        <v>3</v>
      </c>
      <c r="B16" s="120" t="s">
        <v>156</v>
      </c>
      <c r="C16" s="113"/>
      <c r="D16" s="111">
        <v>33</v>
      </c>
      <c r="E16" s="114" t="s">
        <v>135</v>
      </c>
      <c r="F16" s="115">
        <v>39363</v>
      </c>
      <c r="G16" s="116" t="s">
        <v>66</v>
      </c>
    </row>
    <row r="17" spans="1:7" ht="15" customHeight="1" x14ac:dyDescent="0.25">
      <c r="A17" s="3">
        <v>4</v>
      </c>
      <c r="B17" s="113" t="s">
        <v>131</v>
      </c>
      <c r="C17" s="113"/>
      <c r="D17" s="111">
        <v>45</v>
      </c>
      <c r="E17" s="114" t="s">
        <v>135</v>
      </c>
      <c r="F17" s="115">
        <v>38837</v>
      </c>
      <c r="G17" s="117" t="s">
        <v>68</v>
      </c>
    </row>
    <row r="18" spans="1:7" ht="15" customHeight="1" x14ac:dyDescent="0.25">
      <c r="A18" s="3">
        <v>5</v>
      </c>
      <c r="B18" s="113" t="s">
        <v>89</v>
      </c>
      <c r="C18" s="113"/>
      <c r="D18" s="111">
        <v>10</v>
      </c>
      <c r="E18" s="114" t="s">
        <v>135</v>
      </c>
      <c r="F18" s="115">
        <v>38955</v>
      </c>
      <c r="G18" s="116" t="s">
        <v>65</v>
      </c>
    </row>
    <row r="19" spans="1:7" ht="15" customHeight="1" x14ac:dyDescent="0.25">
      <c r="A19" s="3">
        <v>6</v>
      </c>
      <c r="B19" s="113" t="s">
        <v>107</v>
      </c>
      <c r="C19" s="113"/>
      <c r="D19" s="111">
        <v>22</v>
      </c>
      <c r="E19" s="114" t="s">
        <v>135</v>
      </c>
      <c r="F19" s="115">
        <v>38950</v>
      </c>
      <c r="G19" s="116" t="s">
        <v>67</v>
      </c>
    </row>
    <row r="20" spans="1:7" ht="15" customHeight="1" x14ac:dyDescent="0.25">
      <c r="A20" s="3">
        <v>7</v>
      </c>
      <c r="B20" s="113" t="s">
        <v>118</v>
      </c>
      <c r="C20" s="113"/>
      <c r="D20" s="111">
        <v>34</v>
      </c>
      <c r="E20" s="114" t="s">
        <v>135</v>
      </c>
      <c r="F20" s="115">
        <v>39090</v>
      </c>
      <c r="G20" s="116" t="s">
        <v>66</v>
      </c>
    </row>
    <row r="21" spans="1:7" ht="15" customHeight="1" x14ac:dyDescent="0.25">
      <c r="A21" s="3">
        <v>8</v>
      </c>
      <c r="B21" s="113" t="s">
        <v>132</v>
      </c>
      <c r="C21" s="113"/>
      <c r="D21" s="111">
        <v>46</v>
      </c>
      <c r="E21" s="114" t="s">
        <v>135</v>
      </c>
      <c r="F21" s="115">
        <v>38967</v>
      </c>
      <c r="G21" s="117" t="s">
        <v>68</v>
      </c>
    </row>
    <row r="22" spans="1:7" ht="15" customHeight="1" x14ac:dyDescent="0.25">
      <c r="A22" s="263" t="s">
        <v>142</v>
      </c>
      <c r="B22" s="264"/>
      <c r="C22" s="264"/>
      <c r="D22" s="264"/>
      <c r="E22" s="264"/>
      <c r="F22" s="264"/>
      <c r="G22" s="265"/>
    </row>
    <row r="23" spans="1:7" ht="15" customHeight="1" x14ac:dyDescent="0.25">
      <c r="A23" s="3">
        <v>1</v>
      </c>
      <c r="B23" s="113" t="s">
        <v>90</v>
      </c>
      <c r="C23" s="113"/>
      <c r="D23" s="111">
        <v>11</v>
      </c>
      <c r="E23" s="114" t="s">
        <v>135</v>
      </c>
      <c r="F23" s="115">
        <v>39052</v>
      </c>
      <c r="G23" s="116" t="s">
        <v>65</v>
      </c>
    </row>
    <row r="24" spans="1:7" ht="15" customHeight="1" x14ac:dyDescent="0.25">
      <c r="A24" s="3">
        <v>2</v>
      </c>
      <c r="B24" s="113" t="s">
        <v>108</v>
      </c>
      <c r="C24" s="113"/>
      <c r="D24" s="111">
        <v>23</v>
      </c>
      <c r="E24" s="114" t="s">
        <v>135</v>
      </c>
      <c r="F24" s="115">
        <v>39187</v>
      </c>
      <c r="G24" s="116" t="s">
        <v>67</v>
      </c>
    </row>
    <row r="25" spans="1:7" ht="15" customHeight="1" x14ac:dyDescent="0.25">
      <c r="A25" s="3">
        <v>3</v>
      </c>
      <c r="B25" s="113" t="s">
        <v>119</v>
      </c>
      <c r="C25" s="113"/>
      <c r="D25" s="111">
        <v>35</v>
      </c>
      <c r="E25" s="114" t="s">
        <v>135</v>
      </c>
      <c r="F25" s="115">
        <v>39433</v>
      </c>
      <c r="G25" s="116" t="s">
        <v>66</v>
      </c>
    </row>
    <row r="26" spans="1:7" ht="15" customHeight="1" x14ac:dyDescent="0.25">
      <c r="A26" s="3">
        <v>4</v>
      </c>
      <c r="B26" s="113" t="s">
        <v>133</v>
      </c>
      <c r="C26" s="113"/>
      <c r="D26" s="111">
        <v>47</v>
      </c>
      <c r="E26" s="114" t="s">
        <v>135</v>
      </c>
      <c r="F26" s="115">
        <v>38720</v>
      </c>
      <c r="G26" s="117" t="s">
        <v>68</v>
      </c>
    </row>
    <row r="27" spans="1:7" ht="15" customHeight="1" x14ac:dyDescent="0.25">
      <c r="A27" s="3">
        <v>5</v>
      </c>
      <c r="B27" s="113" t="s">
        <v>91</v>
      </c>
      <c r="C27" s="113"/>
      <c r="D27" s="111">
        <v>12</v>
      </c>
      <c r="E27" s="114" t="s">
        <v>135</v>
      </c>
      <c r="F27" s="115">
        <v>38923</v>
      </c>
      <c r="G27" s="116" t="s">
        <v>65</v>
      </c>
    </row>
    <row r="28" spans="1:7" ht="15" customHeight="1" x14ac:dyDescent="0.25">
      <c r="A28" s="3">
        <v>6</v>
      </c>
      <c r="B28" s="113" t="s">
        <v>136</v>
      </c>
      <c r="C28" s="113"/>
      <c r="D28" s="111">
        <v>24</v>
      </c>
      <c r="E28" s="114" t="s">
        <v>135</v>
      </c>
      <c r="F28" s="115"/>
      <c r="G28" s="116" t="s">
        <v>67</v>
      </c>
    </row>
    <row r="29" spans="1:7" ht="15" customHeight="1" x14ac:dyDescent="0.25">
      <c r="A29" s="3">
        <v>7</v>
      </c>
      <c r="B29" s="113" t="s">
        <v>120</v>
      </c>
      <c r="C29" s="113"/>
      <c r="D29" s="111">
        <v>36</v>
      </c>
      <c r="E29" s="114" t="s">
        <v>135</v>
      </c>
      <c r="F29" s="115">
        <v>38764</v>
      </c>
      <c r="G29" s="116" t="s">
        <v>66</v>
      </c>
    </row>
    <row r="30" spans="1:7" ht="15" customHeight="1" x14ac:dyDescent="0.25">
      <c r="A30" s="3">
        <v>8</v>
      </c>
      <c r="B30" s="113" t="s">
        <v>134</v>
      </c>
      <c r="C30" s="113"/>
      <c r="D30" s="111">
        <v>48</v>
      </c>
      <c r="E30" s="114" t="s">
        <v>135</v>
      </c>
      <c r="F30" s="115">
        <v>38946</v>
      </c>
      <c r="G30" s="117" t="s">
        <v>68</v>
      </c>
    </row>
    <row r="31" spans="1:7" ht="15" customHeight="1" x14ac:dyDescent="0.25">
      <c r="A31" s="122"/>
      <c r="B31" s="123"/>
      <c r="C31" s="123"/>
      <c r="D31" s="124"/>
      <c r="E31" s="125"/>
      <c r="F31" s="126"/>
      <c r="G31" s="126"/>
    </row>
    <row r="32" spans="1:7" ht="15" customHeight="1" x14ac:dyDescent="0.25">
      <c r="A32" s="302" t="s">
        <v>150</v>
      </c>
      <c r="B32" s="302"/>
      <c r="C32" s="302"/>
      <c r="D32" s="302"/>
      <c r="E32" s="302"/>
      <c r="F32" s="302"/>
      <c r="G32" s="302"/>
    </row>
    <row r="33" spans="1:7" ht="6.95" customHeight="1" x14ac:dyDescent="0.25"/>
    <row r="34" spans="1:7" ht="24.95" customHeight="1" x14ac:dyDescent="0.25">
      <c r="A34" s="3" t="s">
        <v>139</v>
      </c>
      <c r="B34" s="111" t="s">
        <v>92</v>
      </c>
      <c r="C34" s="111" t="s">
        <v>5</v>
      </c>
      <c r="D34" s="112" t="s">
        <v>97</v>
      </c>
      <c r="E34" s="111" t="s">
        <v>121</v>
      </c>
      <c r="F34" s="111" t="s">
        <v>96</v>
      </c>
      <c r="G34" s="111" t="s">
        <v>95</v>
      </c>
    </row>
    <row r="35" spans="1:7" ht="15" customHeight="1" x14ac:dyDescent="0.25">
      <c r="A35" s="263" t="s">
        <v>140</v>
      </c>
      <c r="B35" s="264"/>
      <c r="C35" s="264"/>
      <c r="D35" s="264"/>
      <c r="E35" s="264"/>
      <c r="F35" s="264"/>
      <c r="G35" s="265"/>
    </row>
    <row r="36" spans="1:7" ht="15" customHeight="1" x14ac:dyDescent="0.25">
      <c r="A36" s="128">
        <v>1</v>
      </c>
      <c r="B36" s="113" t="s">
        <v>80</v>
      </c>
      <c r="C36" s="113"/>
      <c r="D36" s="111">
        <v>1</v>
      </c>
      <c r="E36" s="114" t="s">
        <v>122</v>
      </c>
      <c r="F36" s="115">
        <v>39075</v>
      </c>
      <c r="G36" s="116" t="s">
        <v>65</v>
      </c>
    </row>
    <row r="37" spans="1:7" ht="15" customHeight="1" x14ac:dyDescent="0.25">
      <c r="A37" s="128">
        <v>2</v>
      </c>
      <c r="B37" s="113" t="s">
        <v>98</v>
      </c>
      <c r="C37" s="113"/>
      <c r="D37" s="111">
        <v>13</v>
      </c>
      <c r="E37" s="114" t="s">
        <v>122</v>
      </c>
      <c r="F37" s="115">
        <v>39222</v>
      </c>
      <c r="G37" s="116" t="s">
        <v>67</v>
      </c>
    </row>
    <row r="38" spans="1:7" ht="15" customHeight="1" x14ac:dyDescent="0.25">
      <c r="A38" s="128">
        <v>3</v>
      </c>
      <c r="B38" s="113" t="s">
        <v>109</v>
      </c>
      <c r="C38" s="113"/>
      <c r="D38" s="111">
        <v>25</v>
      </c>
      <c r="E38" s="114" t="s">
        <v>122</v>
      </c>
      <c r="F38" s="115">
        <v>39190</v>
      </c>
      <c r="G38" s="116" t="s">
        <v>66</v>
      </c>
    </row>
    <row r="39" spans="1:7" ht="15" customHeight="1" x14ac:dyDescent="0.25">
      <c r="A39" s="128">
        <v>4</v>
      </c>
      <c r="B39" s="113" t="s">
        <v>123</v>
      </c>
      <c r="C39" s="113"/>
      <c r="D39" s="111">
        <v>37</v>
      </c>
      <c r="E39" s="114" t="s">
        <v>122</v>
      </c>
      <c r="F39" s="115">
        <v>38812</v>
      </c>
      <c r="G39" s="117" t="s">
        <v>68</v>
      </c>
    </row>
    <row r="40" spans="1:7" ht="15" customHeight="1" x14ac:dyDescent="0.25">
      <c r="A40" s="128">
        <v>5</v>
      </c>
      <c r="B40" s="113" t="s">
        <v>81</v>
      </c>
      <c r="C40" s="113"/>
      <c r="D40" s="111">
        <v>2</v>
      </c>
      <c r="E40" s="114" t="s">
        <v>122</v>
      </c>
      <c r="F40" s="112" t="s">
        <v>94</v>
      </c>
      <c r="G40" s="116" t="s">
        <v>65</v>
      </c>
    </row>
    <row r="41" spans="1:7" ht="15" customHeight="1" x14ac:dyDescent="0.25">
      <c r="A41" s="128">
        <v>6</v>
      </c>
      <c r="B41" s="113" t="s">
        <v>99</v>
      </c>
      <c r="C41" s="113"/>
      <c r="D41" s="111">
        <v>14</v>
      </c>
      <c r="E41" s="114" t="s">
        <v>122</v>
      </c>
      <c r="F41" s="115">
        <v>38928</v>
      </c>
      <c r="G41" s="116" t="s">
        <v>67</v>
      </c>
    </row>
    <row r="42" spans="1:7" ht="15" customHeight="1" x14ac:dyDescent="0.25">
      <c r="A42" s="128">
        <v>7</v>
      </c>
      <c r="B42" s="113" t="s">
        <v>110</v>
      </c>
      <c r="C42" s="113"/>
      <c r="D42" s="111">
        <v>26</v>
      </c>
      <c r="E42" s="114" t="s">
        <v>122</v>
      </c>
      <c r="F42" s="115">
        <v>39265</v>
      </c>
      <c r="G42" s="116" t="s">
        <v>66</v>
      </c>
    </row>
    <row r="43" spans="1:7" ht="15" customHeight="1" x14ac:dyDescent="0.25">
      <c r="A43" s="128">
        <v>8</v>
      </c>
      <c r="B43" s="113" t="s">
        <v>124</v>
      </c>
      <c r="C43" s="113"/>
      <c r="D43" s="111">
        <v>38</v>
      </c>
      <c r="E43" s="114" t="s">
        <v>122</v>
      </c>
      <c r="F43" s="115">
        <v>38837</v>
      </c>
      <c r="G43" s="117" t="s">
        <v>68</v>
      </c>
    </row>
    <row r="44" spans="1:7" ht="15" customHeight="1" x14ac:dyDescent="0.25">
      <c r="A44" s="263" t="s">
        <v>141</v>
      </c>
      <c r="B44" s="264"/>
      <c r="C44" s="264"/>
      <c r="D44" s="264"/>
      <c r="E44" s="264"/>
      <c r="F44" s="264"/>
      <c r="G44" s="265"/>
    </row>
    <row r="45" spans="1:7" ht="15" customHeight="1" x14ac:dyDescent="0.25">
      <c r="A45" s="128">
        <v>1</v>
      </c>
      <c r="B45" s="113" t="s">
        <v>82</v>
      </c>
      <c r="C45" s="113"/>
      <c r="D45" s="111">
        <v>3</v>
      </c>
      <c r="E45" s="114" t="s">
        <v>122</v>
      </c>
      <c r="F45" s="115">
        <v>38892</v>
      </c>
      <c r="G45" s="116" t="s">
        <v>65</v>
      </c>
    </row>
    <row r="46" spans="1:7" ht="15" customHeight="1" x14ac:dyDescent="0.25">
      <c r="A46" s="128">
        <v>2</v>
      </c>
      <c r="B46" s="113" t="s">
        <v>100</v>
      </c>
      <c r="C46" s="113"/>
      <c r="D46" s="111">
        <v>15</v>
      </c>
      <c r="E46" s="114" t="s">
        <v>122</v>
      </c>
      <c r="F46" s="115">
        <v>38779</v>
      </c>
      <c r="G46" s="116" t="s">
        <v>67</v>
      </c>
    </row>
    <row r="47" spans="1:7" ht="15" customHeight="1" x14ac:dyDescent="0.25">
      <c r="A47" s="128">
        <v>3</v>
      </c>
      <c r="B47" s="113" t="s">
        <v>111</v>
      </c>
      <c r="C47" s="113"/>
      <c r="D47" s="111">
        <v>27</v>
      </c>
      <c r="E47" s="114" t="s">
        <v>122</v>
      </c>
      <c r="F47" s="115">
        <v>39098</v>
      </c>
      <c r="G47" s="116" t="s">
        <v>66</v>
      </c>
    </row>
    <row r="48" spans="1:7" ht="15" customHeight="1" x14ac:dyDescent="0.25">
      <c r="A48" s="128">
        <v>4</v>
      </c>
      <c r="B48" s="113" t="s">
        <v>125</v>
      </c>
      <c r="C48" s="113"/>
      <c r="D48" s="111">
        <v>39</v>
      </c>
      <c r="E48" s="114" t="s">
        <v>122</v>
      </c>
      <c r="F48" s="115">
        <v>39061</v>
      </c>
      <c r="G48" s="117" t="s">
        <v>68</v>
      </c>
    </row>
    <row r="49" spans="1:7" ht="15" customHeight="1" x14ac:dyDescent="0.25">
      <c r="A49" s="128">
        <v>5</v>
      </c>
      <c r="B49" s="113" t="s">
        <v>83</v>
      </c>
      <c r="C49" s="113"/>
      <c r="D49" s="111">
        <v>4</v>
      </c>
      <c r="E49" s="114" t="s">
        <v>122</v>
      </c>
      <c r="F49" s="115">
        <v>38756</v>
      </c>
      <c r="G49" s="116" t="s">
        <v>65</v>
      </c>
    </row>
    <row r="50" spans="1:7" ht="15" customHeight="1" x14ac:dyDescent="0.25">
      <c r="A50" s="128">
        <v>6</v>
      </c>
      <c r="B50" s="113" t="s">
        <v>101</v>
      </c>
      <c r="C50" s="113"/>
      <c r="D50" s="111">
        <v>16</v>
      </c>
      <c r="E50" s="114" t="s">
        <v>122</v>
      </c>
      <c r="F50" s="115">
        <v>38887</v>
      </c>
      <c r="G50" s="116" t="s">
        <v>67</v>
      </c>
    </row>
    <row r="51" spans="1:7" ht="15" customHeight="1" x14ac:dyDescent="0.25">
      <c r="A51" s="128">
        <v>7</v>
      </c>
      <c r="B51" s="113" t="s">
        <v>112</v>
      </c>
      <c r="C51" s="113"/>
      <c r="D51" s="111">
        <v>28</v>
      </c>
      <c r="E51" s="114" t="s">
        <v>122</v>
      </c>
      <c r="F51" s="115">
        <v>39110</v>
      </c>
      <c r="G51" s="116" t="s">
        <v>66</v>
      </c>
    </row>
    <row r="52" spans="1:7" ht="15" customHeight="1" x14ac:dyDescent="0.25">
      <c r="A52" s="128">
        <v>8</v>
      </c>
      <c r="B52" s="113" t="s">
        <v>126</v>
      </c>
      <c r="C52" s="113"/>
      <c r="D52" s="111">
        <v>40</v>
      </c>
      <c r="E52" s="114" t="s">
        <v>122</v>
      </c>
      <c r="F52" s="115">
        <v>38849</v>
      </c>
      <c r="G52" s="117" t="s">
        <v>68</v>
      </c>
    </row>
    <row r="53" spans="1:7" ht="15" customHeight="1" x14ac:dyDescent="0.25">
      <c r="A53" s="263" t="s">
        <v>142</v>
      </c>
      <c r="B53" s="264"/>
      <c r="C53" s="264"/>
      <c r="D53" s="264"/>
      <c r="E53" s="264"/>
      <c r="F53" s="264"/>
      <c r="G53" s="265"/>
    </row>
    <row r="54" spans="1:7" ht="15" customHeight="1" x14ac:dyDescent="0.25">
      <c r="A54" s="128">
        <v>1</v>
      </c>
      <c r="B54" s="113" t="s">
        <v>84</v>
      </c>
      <c r="C54" s="113"/>
      <c r="D54" s="111">
        <v>5</v>
      </c>
      <c r="E54" s="114" t="s">
        <v>122</v>
      </c>
      <c r="F54" s="115">
        <v>38743</v>
      </c>
      <c r="G54" s="116" t="s">
        <v>65</v>
      </c>
    </row>
    <row r="55" spans="1:7" ht="15" customHeight="1" x14ac:dyDescent="0.25">
      <c r="A55" s="128">
        <v>2</v>
      </c>
      <c r="B55" s="113" t="s">
        <v>102</v>
      </c>
      <c r="C55" s="113"/>
      <c r="D55" s="111">
        <v>17</v>
      </c>
      <c r="E55" s="114" t="s">
        <v>122</v>
      </c>
      <c r="F55" s="115">
        <v>38964</v>
      </c>
      <c r="G55" s="116" t="s">
        <v>67</v>
      </c>
    </row>
    <row r="56" spans="1:7" ht="15" customHeight="1" x14ac:dyDescent="0.25">
      <c r="A56" s="128">
        <v>3</v>
      </c>
      <c r="B56" s="113" t="s">
        <v>113</v>
      </c>
      <c r="C56" s="113"/>
      <c r="D56" s="111">
        <v>29</v>
      </c>
      <c r="E56" s="114" t="s">
        <v>122</v>
      </c>
      <c r="F56" s="115">
        <v>38848</v>
      </c>
      <c r="G56" s="116" t="s">
        <v>66</v>
      </c>
    </row>
    <row r="57" spans="1:7" ht="15" customHeight="1" x14ac:dyDescent="0.25">
      <c r="A57" s="128">
        <v>4</v>
      </c>
      <c r="B57" s="113" t="s">
        <v>127</v>
      </c>
      <c r="C57" s="113"/>
      <c r="D57" s="111">
        <v>41</v>
      </c>
      <c r="E57" s="114" t="s">
        <v>122</v>
      </c>
      <c r="F57" s="115">
        <v>38890</v>
      </c>
      <c r="G57" s="117" t="s">
        <v>68</v>
      </c>
    </row>
    <row r="58" spans="1:7" ht="15" customHeight="1" x14ac:dyDescent="0.25">
      <c r="A58" s="128">
        <v>5</v>
      </c>
      <c r="B58" s="113" t="s">
        <v>85</v>
      </c>
      <c r="C58" s="113"/>
      <c r="D58" s="111">
        <v>6</v>
      </c>
      <c r="E58" s="114" t="s">
        <v>122</v>
      </c>
      <c r="F58" s="115">
        <v>38758</v>
      </c>
      <c r="G58" s="116" t="s">
        <v>65</v>
      </c>
    </row>
    <row r="59" spans="1:7" ht="15" customHeight="1" x14ac:dyDescent="0.25">
      <c r="A59" s="128">
        <v>6</v>
      </c>
      <c r="B59" s="113" t="s">
        <v>103</v>
      </c>
      <c r="C59" s="113"/>
      <c r="D59" s="111">
        <v>18</v>
      </c>
      <c r="E59" s="114" t="s">
        <v>122</v>
      </c>
      <c r="F59" s="115">
        <v>38934</v>
      </c>
      <c r="G59" s="116" t="s">
        <v>67</v>
      </c>
    </row>
    <row r="60" spans="1:7" ht="15" customHeight="1" x14ac:dyDescent="0.25">
      <c r="A60" s="128">
        <v>7</v>
      </c>
      <c r="B60" s="113" t="s">
        <v>114</v>
      </c>
      <c r="C60" s="113"/>
      <c r="D60" s="111">
        <v>30</v>
      </c>
      <c r="E60" s="114" t="s">
        <v>122</v>
      </c>
      <c r="F60" s="115">
        <v>38826</v>
      </c>
      <c r="G60" s="116" t="s">
        <v>66</v>
      </c>
    </row>
    <row r="61" spans="1:7" ht="15" customHeight="1" x14ac:dyDescent="0.25">
      <c r="A61" s="128">
        <v>8</v>
      </c>
      <c r="B61" s="113" t="s">
        <v>128</v>
      </c>
      <c r="C61" s="113"/>
      <c r="D61" s="111">
        <v>42</v>
      </c>
      <c r="E61" s="114" t="s">
        <v>122</v>
      </c>
      <c r="F61" s="115">
        <v>39403</v>
      </c>
      <c r="G61" s="117" t="s">
        <v>68</v>
      </c>
    </row>
  </sheetData>
  <mergeCells count="8">
    <mergeCell ref="A35:G35"/>
    <mergeCell ref="A44:G44"/>
    <mergeCell ref="A53:G53"/>
    <mergeCell ref="A1:G1"/>
    <mergeCell ref="A32:G32"/>
    <mergeCell ref="A4:G4"/>
    <mergeCell ref="A13:G13"/>
    <mergeCell ref="A22:G22"/>
  </mergeCells>
  <printOptions horizontalCentered="1"/>
  <pageMargins left="0.23622047244094491" right="0.23622047244094491" top="0.23622047244094491" bottom="0.23622047244094491" header="0" footer="0"/>
  <pageSetup paperSize="9" scale="88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1"/>
  <sheetViews>
    <sheetView topLeftCell="A7" workbookViewId="0">
      <selection activeCell="B36" sqref="B36"/>
    </sheetView>
  </sheetViews>
  <sheetFormatPr defaultRowHeight="15" x14ac:dyDescent="0.25"/>
  <cols>
    <col min="2" max="2" width="28" customWidth="1"/>
    <col min="3" max="3" width="11.42578125" customWidth="1"/>
    <col min="4" max="4" width="4.5703125" bestFit="1" customWidth="1"/>
    <col min="5" max="5" width="15.85546875" customWidth="1"/>
    <col min="6" max="6" width="21.140625" bestFit="1" customWidth="1"/>
  </cols>
  <sheetData>
    <row r="3" spans="2:6" ht="43.5" customHeight="1" x14ac:dyDescent="0.25">
      <c r="B3" s="111" t="s">
        <v>92</v>
      </c>
      <c r="C3" s="112" t="s">
        <v>97</v>
      </c>
      <c r="D3" s="111" t="s">
        <v>121</v>
      </c>
      <c r="E3" s="111" t="s">
        <v>96</v>
      </c>
      <c r="F3" s="111" t="s">
        <v>95</v>
      </c>
    </row>
    <row r="4" spans="2:6" ht="17.25" customHeight="1" x14ac:dyDescent="0.25">
      <c r="B4" s="113" t="s">
        <v>80</v>
      </c>
      <c r="C4" s="111">
        <v>1</v>
      </c>
      <c r="D4" s="114" t="s">
        <v>122</v>
      </c>
      <c r="E4" s="115">
        <v>39075</v>
      </c>
      <c r="F4" s="116" t="s">
        <v>65</v>
      </c>
    </row>
    <row r="5" spans="2:6" ht="17.25" customHeight="1" x14ac:dyDescent="0.25">
      <c r="B5" s="113" t="s">
        <v>81</v>
      </c>
      <c r="C5" s="111">
        <v>2</v>
      </c>
      <c r="D5" s="114" t="s">
        <v>122</v>
      </c>
      <c r="E5" s="112" t="s">
        <v>94</v>
      </c>
      <c r="F5" s="116" t="s">
        <v>65</v>
      </c>
    </row>
    <row r="6" spans="2:6" ht="17.25" customHeight="1" x14ac:dyDescent="0.25">
      <c r="B6" s="113" t="s">
        <v>82</v>
      </c>
      <c r="C6" s="111">
        <v>3</v>
      </c>
      <c r="D6" s="114" t="s">
        <v>122</v>
      </c>
      <c r="E6" s="115">
        <v>38892</v>
      </c>
      <c r="F6" s="116" t="s">
        <v>65</v>
      </c>
    </row>
    <row r="7" spans="2:6" ht="17.25" customHeight="1" x14ac:dyDescent="0.25">
      <c r="B7" s="113" t="s">
        <v>83</v>
      </c>
      <c r="C7" s="111">
        <v>4</v>
      </c>
      <c r="D7" s="114" t="s">
        <v>122</v>
      </c>
      <c r="E7" s="115">
        <v>38756</v>
      </c>
      <c r="F7" s="116" t="s">
        <v>65</v>
      </c>
    </row>
    <row r="8" spans="2:6" ht="17.25" customHeight="1" x14ac:dyDescent="0.25">
      <c r="B8" s="113" t="s">
        <v>84</v>
      </c>
      <c r="C8" s="111">
        <v>5</v>
      </c>
      <c r="D8" s="114" t="s">
        <v>122</v>
      </c>
      <c r="E8" s="115">
        <v>38743</v>
      </c>
      <c r="F8" s="116" t="s">
        <v>65</v>
      </c>
    </row>
    <row r="9" spans="2:6" ht="17.25" customHeight="1" x14ac:dyDescent="0.25">
      <c r="B9" s="113" t="s">
        <v>85</v>
      </c>
      <c r="C9" s="111">
        <v>6</v>
      </c>
      <c r="D9" s="114" t="s">
        <v>122</v>
      </c>
      <c r="E9" s="115">
        <v>38758</v>
      </c>
      <c r="F9" s="116" t="s">
        <v>65</v>
      </c>
    </row>
    <row r="10" spans="2:6" ht="17.25" customHeight="1" x14ac:dyDescent="0.25">
      <c r="B10" s="113" t="s">
        <v>86</v>
      </c>
      <c r="C10" s="111">
        <v>7</v>
      </c>
      <c r="D10" s="114" t="s">
        <v>135</v>
      </c>
      <c r="E10" s="115">
        <v>39056</v>
      </c>
      <c r="F10" s="116" t="s">
        <v>65</v>
      </c>
    </row>
    <row r="11" spans="2:6" ht="17.25" customHeight="1" x14ac:dyDescent="0.25">
      <c r="B11" s="113" t="s">
        <v>87</v>
      </c>
      <c r="C11" s="111">
        <v>8</v>
      </c>
      <c r="D11" s="114" t="s">
        <v>135</v>
      </c>
      <c r="E11" s="115">
        <v>38996</v>
      </c>
      <c r="F11" s="116" t="s">
        <v>65</v>
      </c>
    </row>
    <row r="12" spans="2:6" ht="17.25" customHeight="1" x14ac:dyDescent="0.25">
      <c r="B12" s="113" t="s">
        <v>88</v>
      </c>
      <c r="C12" s="111">
        <v>9</v>
      </c>
      <c r="D12" s="114" t="s">
        <v>135</v>
      </c>
      <c r="E12" s="115">
        <v>39277</v>
      </c>
      <c r="F12" s="116" t="s">
        <v>65</v>
      </c>
    </row>
    <row r="13" spans="2:6" ht="17.25" customHeight="1" x14ac:dyDescent="0.25">
      <c r="B13" s="113" t="s">
        <v>89</v>
      </c>
      <c r="C13" s="111">
        <v>10</v>
      </c>
      <c r="D13" s="114" t="s">
        <v>135</v>
      </c>
      <c r="E13" s="115">
        <v>38955</v>
      </c>
      <c r="F13" s="116" t="s">
        <v>65</v>
      </c>
    </row>
    <row r="14" spans="2:6" ht="17.25" customHeight="1" x14ac:dyDescent="0.25">
      <c r="B14" s="113" t="s">
        <v>90</v>
      </c>
      <c r="C14" s="111">
        <v>11</v>
      </c>
      <c r="D14" s="114" t="s">
        <v>135</v>
      </c>
      <c r="E14" s="115">
        <v>39052</v>
      </c>
      <c r="F14" s="116" t="s">
        <v>65</v>
      </c>
    </row>
    <row r="15" spans="2:6" ht="17.25" customHeight="1" x14ac:dyDescent="0.25">
      <c r="B15" s="113" t="s">
        <v>91</v>
      </c>
      <c r="C15" s="111">
        <v>12</v>
      </c>
      <c r="D15" s="114" t="s">
        <v>135</v>
      </c>
      <c r="E15" s="115">
        <v>38923</v>
      </c>
      <c r="F15" s="116" t="s">
        <v>65</v>
      </c>
    </row>
    <row r="16" spans="2:6" x14ac:dyDescent="0.25">
      <c r="B16" s="113" t="s">
        <v>98</v>
      </c>
      <c r="C16" s="111">
        <v>13</v>
      </c>
      <c r="D16" s="114" t="s">
        <v>122</v>
      </c>
      <c r="E16" s="115">
        <v>39222</v>
      </c>
      <c r="F16" s="116" t="s">
        <v>67</v>
      </c>
    </row>
    <row r="17" spans="2:6" x14ac:dyDescent="0.25">
      <c r="B17" s="113" t="s">
        <v>99</v>
      </c>
      <c r="C17" s="111">
        <v>14</v>
      </c>
      <c r="D17" s="114" t="s">
        <v>122</v>
      </c>
      <c r="E17" s="115">
        <v>38928</v>
      </c>
      <c r="F17" s="116" t="s">
        <v>67</v>
      </c>
    </row>
    <row r="18" spans="2:6" x14ac:dyDescent="0.25">
      <c r="B18" s="113" t="s">
        <v>100</v>
      </c>
      <c r="C18" s="111">
        <v>15</v>
      </c>
      <c r="D18" s="114" t="s">
        <v>122</v>
      </c>
      <c r="E18" s="115">
        <v>38779</v>
      </c>
      <c r="F18" s="116" t="s">
        <v>67</v>
      </c>
    </row>
    <row r="19" spans="2:6" x14ac:dyDescent="0.25">
      <c r="B19" s="113" t="s">
        <v>101</v>
      </c>
      <c r="C19" s="111">
        <v>16</v>
      </c>
      <c r="D19" s="114" t="s">
        <v>122</v>
      </c>
      <c r="E19" s="115">
        <v>38887</v>
      </c>
      <c r="F19" s="116" t="s">
        <v>67</v>
      </c>
    </row>
    <row r="20" spans="2:6" x14ac:dyDescent="0.25">
      <c r="B20" s="113" t="s">
        <v>102</v>
      </c>
      <c r="C20" s="111">
        <v>17</v>
      </c>
      <c r="D20" s="114" t="s">
        <v>122</v>
      </c>
      <c r="E20" s="115">
        <v>38964</v>
      </c>
      <c r="F20" s="116" t="s">
        <v>67</v>
      </c>
    </row>
    <row r="21" spans="2:6" x14ac:dyDescent="0.25">
      <c r="B21" s="113" t="s">
        <v>103</v>
      </c>
      <c r="C21" s="111">
        <v>18</v>
      </c>
      <c r="D21" s="114" t="s">
        <v>122</v>
      </c>
      <c r="E21" s="115">
        <v>38934</v>
      </c>
      <c r="F21" s="116" t="s">
        <v>67</v>
      </c>
    </row>
    <row r="22" spans="2:6" x14ac:dyDescent="0.25">
      <c r="B22" s="113" t="s">
        <v>104</v>
      </c>
      <c r="C22" s="111">
        <v>19</v>
      </c>
      <c r="D22" s="114" t="s">
        <v>135</v>
      </c>
      <c r="E22" s="115">
        <v>38989</v>
      </c>
      <c r="F22" s="116" t="s">
        <v>67</v>
      </c>
    </row>
    <row r="23" spans="2:6" x14ac:dyDescent="0.25">
      <c r="B23" s="113" t="s">
        <v>105</v>
      </c>
      <c r="C23" s="111">
        <v>20</v>
      </c>
      <c r="D23" s="114" t="s">
        <v>135</v>
      </c>
      <c r="E23" s="115">
        <v>38921</v>
      </c>
      <c r="F23" s="116" t="s">
        <v>67</v>
      </c>
    </row>
    <row r="24" spans="2:6" x14ac:dyDescent="0.25">
      <c r="B24" s="113" t="s">
        <v>106</v>
      </c>
      <c r="C24" s="111">
        <v>21</v>
      </c>
      <c r="D24" s="114" t="s">
        <v>135</v>
      </c>
      <c r="E24" s="115">
        <v>38838</v>
      </c>
      <c r="F24" s="116" t="s">
        <v>67</v>
      </c>
    </row>
    <row r="25" spans="2:6" x14ac:dyDescent="0.25">
      <c r="B25" s="113" t="s">
        <v>107</v>
      </c>
      <c r="C25" s="111">
        <v>22</v>
      </c>
      <c r="D25" s="114" t="s">
        <v>135</v>
      </c>
      <c r="E25" s="115">
        <v>38950</v>
      </c>
      <c r="F25" s="116" t="s">
        <v>67</v>
      </c>
    </row>
    <row r="26" spans="2:6" x14ac:dyDescent="0.25">
      <c r="B26" s="113" t="s">
        <v>108</v>
      </c>
      <c r="C26" s="111">
        <v>23</v>
      </c>
      <c r="D26" s="114" t="s">
        <v>135</v>
      </c>
      <c r="E26" s="115">
        <v>39187</v>
      </c>
      <c r="F26" s="116" t="s">
        <v>67</v>
      </c>
    </row>
    <row r="27" spans="2:6" x14ac:dyDescent="0.25">
      <c r="B27" s="113" t="s">
        <v>136</v>
      </c>
      <c r="C27" s="111">
        <v>24</v>
      </c>
      <c r="D27" s="114" t="s">
        <v>135</v>
      </c>
      <c r="E27" s="115"/>
      <c r="F27" s="116" t="s">
        <v>67</v>
      </c>
    </row>
    <row r="28" spans="2:6" x14ac:dyDescent="0.25">
      <c r="B28" s="113" t="s">
        <v>109</v>
      </c>
      <c r="C28" s="111">
        <v>25</v>
      </c>
      <c r="D28" s="114" t="s">
        <v>122</v>
      </c>
      <c r="E28" s="115">
        <v>39190</v>
      </c>
      <c r="F28" s="116" t="s">
        <v>66</v>
      </c>
    </row>
    <row r="29" spans="2:6" x14ac:dyDescent="0.25">
      <c r="B29" s="113" t="s">
        <v>110</v>
      </c>
      <c r="C29" s="111">
        <v>26</v>
      </c>
      <c r="D29" s="114" t="s">
        <v>122</v>
      </c>
      <c r="E29" s="115">
        <v>39265</v>
      </c>
      <c r="F29" s="116" t="s">
        <v>66</v>
      </c>
    </row>
    <row r="30" spans="2:6" x14ac:dyDescent="0.25">
      <c r="B30" s="113" t="s">
        <v>111</v>
      </c>
      <c r="C30" s="111">
        <v>27</v>
      </c>
      <c r="D30" s="114" t="s">
        <v>122</v>
      </c>
      <c r="E30" s="115">
        <v>39098</v>
      </c>
      <c r="F30" s="116" t="s">
        <v>66</v>
      </c>
    </row>
    <row r="31" spans="2:6" x14ac:dyDescent="0.25">
      <c r="B31" s="113" t="s">
        <v>112</v>
      </c>
      <c r="C31" s="111">
        <v>28</v>
      </c>
      <c r="D31" s="114" t="s">
        <v>122</v>
      </c>
      <c r="E31" s="115">
        <v>39110</v>
      </c>
      <c r="F31" s="116" t="s">
        <v>66</v>
      </c>
    </row>
    <row r="32" spans="2:6" x14ac:dyDescent="0.25">
      <c r="B32" s="113" t="s">
        <v>113</v>
      </c>
      <c r="C32" s="111">
        <v>29</v>
      </c>
      <c r="D32" s="114" t="s">
        <v>122</v>
      </c>
      <c r="E32" s="115">
        <v>38848</v>
      </c>
      <c r="F32" s="116" t="s">
        <v>66</v>
      </c>
    </row>
    <row r="33" spans="2:6" x14ac:dyDescent="0.25">
      <c r="B33" s="113" t="s">
        <v>114</v>
      </c>
      <c r="C33" s="111">
        <v>30</v>
      </c>
      <c r="D33" s="114" t="s">
        <v>122</v>
      </c>
      <c r="E33" s="115">
        <v>38826</v>
      </c>
      <c r="F33" s="116" t="s">
        <v>66</v>
      </c>
    </row>
    <row r="34" spans="2:6" x14ac:dyDescent="0.25">
      <c r="B34" s="113" t="s">
        <v>115</v>
      </c>
      <c r="C34" s="111">
        <v>31</v>
      </c>
      <c r="D34" s="114" t="s">
        <v>135</v>
      </c>
      <c r="E34" s="115">
        <v>38921</v>
      </c>
      <c r="F34" s="116" t="s">
        <v>66</v>
      </c>
    </row>
    <row r="35" spans="2:6" x14ac:dyDescent="0.25">
      <c r="B35" s="113" t="s">
        <v>116</v>
      </c>
      <c r="C35" s="111">
        <v>32</v>
      </c>
      <c r="D35" s="114" t="s">
        <v>135</v>
      </c>
      <c r="E35" s="115">
        <v>38728</v>
      </c>
      <c r="F35" s="116" t="s">
        <v>66</v>
      </c>
    </row>
    <row r="36" spans="2:6" x14ac:dyDescent="0.25">
      <c r="B36" s="120" t="s">
        <v>156</v>
      </c>
      <c r="C36" s="111">
        <v>33</v>
      </c>
      <c r="D36" s="114" t="s">
        <v>135</v>
      </c>
      <c r="E36" s="115">
        <v>39363</v>
      </c>
      <c r="F36" s="116" t="s">
        <v>66</v>
      </c>
    </row>
    <row r="37" spans="2:6" x14ac:dyDescent="0.25">
      <c r="B37" s="113" t="s">
        <v>118</v>
      </c>
      <c r="C37" s="111">
        <v>34</v>
      </c>
      <c r="D37" s="114" t="s">
        <v>135</v>
      </c>
      <c r="E37" s="115">
        <v>39090</v>
      </c>
      <c r="F37" s="116" t="s">
        <v>66</v>
      </c>
    </row>
    <row r="38" spans="2:6" x14ac:dyDescent="0.25">
      <c r="B38" s="113" t="s">
        <v>119</v>
      </c>
      <c r="C38" s="111">
        <v>35</v>
      </c>
      <c r="D38" s="114" t="s">
        <v>135</v>
      </c>
      <c r="E38" s="115">
        <v>39433</v>
      </c>
      <c r="F38" s="116" t="s">
        <v>66</v>
      </c>
    </row>
    <row r="39" spans="2:6" x14ac:dyDescent="0.25">
      <c r="B39" s="113" t="s">
        <v>120</v>
      </c>
      <c r="C39" s="111">
        <v>36</v>
      </c>
      <c r="D39" s="114" t="s">
        <v>135</v>
      </c>
      <c r="E39" s="115">
        <v>38764</v>
      </c>
      <c r="F39" s="116" t="s">
        <v>66</v>
      </c>
    </row>
    <row r="40" spans="2:6" x14ac:dyDescent="0.25">
      <c r="B40" s="113" t="s">
        <v>123</v>
      </c>
      <c r="C40" s="111">
        <v>37</v>
      </c>
      <c r="D40" s="114" t="s">
        <v>122</v>
      </c>
      <c r="E40" s="115">
        <v>38812</v>
      </c>
      <c r="F40" s="117" t="s">
        <v>68</v>
      </c>
    </row>
    <row r="41" spans="2:6" x14ac:dyDescent="0.25">
      <c r="B41" s="113" t="s">
        <v>124</v>
      </c>
      <c r="C41" s="111">
        <v>38</v>
      </c>
      <c r="D41" s="114" t="s">
        <v>122</v>
      </c>
      <c r="E41" s="115">
        <v>38837</v>
      </c>
      <c r="F41" s="117" t="s">
        <v>68</v>
      </c>
    </row>
    <row r="42" spans="2:6" x14ac:dyDescent="0.25">
      <c r="B42" s="113" t="s">
        <v>125</v>
      </c>
      <c r="C42" s="111">
        <v>39</v>
      </c>
      <c r="D42" s="114" t="s">
        <v>122</v>
      </c>
      <c r="E42" s="115">
        <v>39061</v>
      </c>
      <c r="F42" s="117" t="s">
        <v>68</v>
      </c>
    </row>
    <row r="43" spans="2:6" x14ac:dyDescent="0.25">
      <c r="B43" s="113" t="s">
        <v>126</v>
      </c>
      <c r="C43" s="111">
        <v>40</v>
      </c>
      <c r="D43" s="114" t="s">
        <v>122</v>
      </c>
      <c r="E43" s="115">
        <v>38849</v>
      </c>
      <c r="F43" s="117" t="s">
        <v>68</v>
      </c>
    </row>
    <row r="44" spans="2:6" x14ac:dyDescent="0.25">
      <c r="B44" s="113" t="s">
        <v>127</v>
      </c>
      <c r="C44" s="111">
        <v>41</v>
      </c>
      <c r="D44" s="114" t="s">
        <v>122</v>
      </c>
      <c r="E44" s="115">
        <v>38890</v>
      </c>
      <c r="F44" s="117" t="s">
        <v>68</v>
      </c>
    </row>
    <row r="45" spans="2:6" x14ac:dyDescent="0.25">
      <c r="B45" s="113" t="s">
        <v>128</v>
      </c>
      <c r="C45" s="111">
        <v>42</v>
      </c>
      <c r="D45" s="114" t="s">
        <v>122</v>
      </c>
      <c r="E45" s="115">
        <v>39403</v>
      </c>
      <c r="F45" s="117" t="s">
        <v>68</v>
      </c>
    </row>
    <row r="46" spans="2:6" x14ac:dyDescent="0.25">
      <c r="B46" s="113" t="s">
        <v>129</v>
      </c>
      <c r="C46" s="111">
        <v>43</v>
      </c>
      <c r="D46" s="114" t="s">
        <v>135</v>
      </c>
      <c r="E46" s="115">
        <v>38925</v>
      </c>
      <c r="F46" s="117" t="s">
        <v>68</v>
      </c>
    </row>
    <row r="47" spans="2:6" x14ac:dyDescent="0.25">
      <c r="B47" s="113" t="s">
        <v>130</v>
      </c>
      <c r="C47" s="111">
        <v>44</v>
      </c>
      <c r="D47" s="114" t="s">
        <v>135</v>
      </c>
      <c r="E47" s="115">
        <v>38920</v>
      </c>
      <c r="F47" s="117" t="s">
        <v>68</v>
      </c>
    </row>
    <row r="48" spans="2:6" x14ac:dyDescent="0.25">
      <c r="B48" s="113" t="s">
        <v>131</v>
      </c>
      <c r="C48" s="111">
        <v>45</v>
      </c>
      <c r="D48" s="114" t="s">
        <v>135</v>
      </c>
      <c r="E48" s="115">
        <v>38837</v>
      </c>
      <c r="F48" s="117" t="s">
        <v>68</v>
      </c>
    </row>
    <row r="49" spans="2:6" x14ac:dyDescent="0.25">
      <c r="B49" s="113" t="s">
        <v>132</v>
      </c>
      <c r="C49" s="111">
        <v>46</v>
      </c>
      <c r="D49" s="114" t="s">
        <v>135</v>
      </c>
      <c r="E49" s="115">
        <v>38967</v>
      </c>
      <c r="F49" s="117" t="s">
        <v>68</v>
      </c>
    </row>
    <row r="50" spans="2:6" x14ac:dyDescent="0.25">
      <c r="B50" s="113" t="s">
        <v>133</v>
      </c>
      <c r="C50" s="111">
        <v>47</v>
      </c>
      <c r="D50" s="114" t="s">
        <v>135</v>
      </c>
      <c r="E50" s="115">
        <v>38720</v>
      </c>
      <c r="F50" s="117" t="s">
        <v>68</v>
      </c>
    </row>
    <row r="51" spans="2:6" x14ac:dyDescent="0.25">
      <c r="B51" s="113" t="s">
        <v>134</v>
      </c>
      <c r="C51" s="111">
        <v>48</v>
      </c>
      <c r="D51" s="114" t="s">
        <v>135</v>
      </c>
      <c r="E51" s="115">
        <v>38946</v>
      </c>
      <c r="F51" s="117" t="s">
        <v>68</v>
      </c>
    </row>
  </sheetData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topLeftCell="A7" workbookViewId="0">
      <selection activeCell="I35" sqref="I35"/>
    </sheetView>
  </sheetViews>
  <sheetFormatPr defaultRowHeight="15" x14ac:dyDescent="0.25"/>
  <cols>
    <col min="1" max="1" width="11" customWidth="1"/>
    <col min="2" max="2" width="8.7109375" hidden="1" customWidth="1"/>
    <col min="3" max="3" width="28" customWidth="1"/>
    <col min="4" max="4" width="11.42578125" customWidth="1"/>
    <col min="5" max="5" width="4.5703125" bestFit="1" customWidth="1"/>
    <col min="6" max="6" width="15.85546875" customWidth="1"/>
    <col min="7" max="7" width="21.140625" bestFit="1" customWidth="1"/>
  </cols>
  <sheetData>
    <row r="3" spans="1:7" ht="43.5" customHeight="1" x14ac:dyDescent="0.25">
      <c r="A3" s="3" t="s">
        <v>139</v>
      </c>
      <c r="B3" s="3" t="s">
        <v>50</v>
      </c>
      <c r="C3" s="111" t="s">
        <v>92</v>
      </c>
      <c r="D3" s="112" t="s">
        <v>97</v>
      </c>
      <c r="E3" s="111" t="s">
        <v>121</v>
      </c>
      <c r="F3" s="111" t="s">
        <v>96</v>
      </c>
      <c r="G3" s="111" t="s">
        <v>95</v>
      </c>
    </row>
    <row r="4" spans="1:7" ht="15" customHeight="1" x14ac:dyDescent="0.25">
      <c r="A4" s="39" t="s">
        <v>140</v>
      </c>
      <c r="B4" s="110"/>
      <c r="C4" s="113" t="s">
        <v>80</v>
      </c>
      <c r="D4" s="111">
        <v>1</v>
      </c>
      <c r="E4" s="114" t="s">
        <v>122</v>
      </c>
      <c r="F4" s="115">
        <v>39075</v>
      </c>
      <c r="G4" s="116" t="s">
        <v>65</v>
      </c>
    </row>
    <row r="5" spans="1:7" ht="15" customHeight="1" x14ac:dyDescent="0.25">
      <c r="A5" s="39" t="s">
        <v>141</v>
      </c>
      <c r="B5" s="110"/>
      <c r="C5" s="113" t="s">
        <v>81</v>
      </c>
      <c r="D5" s="111">
        <v>2</v>
      </c>
      <c r="E5" s="114" t="s">
        <v>122</v>
      </c>
      <c r="F5" s="112" t="s">
        <v>94</v>
      </c>
      <c r="G5" s="116" t="s">
        <v>65</v>
      </c>
    </row>
    <row r="6" spans="1:7" ht="15" customHeight="1" x14ac:dyDescent="0.25">
      <c r="A6" s="39" t="s">
        <v>142</v>
      </c>
      <c r="B6" s="110"/>
      <c r="C6" s="113" t="s">
        <v>82</v>
      </c>
      <c r="D6" s="111">
        <v>3</v>
      </c>
      <c r="E6" s="114" t="s">
        <v>122</v>
      </c>
      <c r="F6" s="115">
        <v>38892</v>
      </c>
      <c r="G6" s="116" t="s">
        <v>65</v>
      </c>
    </row>
    <row r="7" spans="1:7" ht="15" customHeight="1" x14ac:dyDescent="0.25">
      <c r="A7" s="39" t="s">
        <v>143</v>
      </c>
      <c r="B7" s="110"/>
      <c r="C7" s="113" t="s">
        <v>83</v>
      </c>
      <c r="D7" s="111">
        <v>4</v>
      </c>
      <c r="E7" s="114" t="s">
        <v>122</v>
      </c>
      <c r="F7" s="115">
        <v>38756</v>
      </c>
      <c r="G7" s="116" t="s">
        <v>65</v>
      </c>
    </row>
    <row r="8" spans="1:7" ht="15" customHeight="1" x14ac:dyDescent="0.25">
      <c r="A8" s="39" t="s">
        <v>144</v>
      </c>
      <c r="B8" s="110"/>
      <c r="C8" s="113" t="s">
        <v>84</v>
      </c>
      <c r="D8" s="111">
        <v>5</v>
      </c>
      <c r="E8" s="114" t="s">
        <v>122</v>
      </c>
      <c r="F8" s="115">
        <v>38743</v>
      </c>
      <c r="G8" s="116" t="s">
        <v>65</v>
      </c>
    </row>
    <row r="9" spans="1:7" ht="15" customHeight="1" x14ac:dyDescent="0.25">
      <c r="A9" s="39" t="s">
        <v>145</v>
      </c>
      <c r="B9" s="110"/>
      <c r="C9" s="113" t="s">
        <v>85</v>
      </c>
      <c r="D9" s="111">
        <v>6</v>
      </c>
      <c r="E9" s="114" t="s">
        <v>122</v>
      </c>
      <c r="F9" s="115">
        <v>38758</v>
      </c>
      <c r="G9" s="116" t="s">
        <v>65</v>
      </c>
    </row>
    <row r="10" spans="1:7" ht="15" customHeight="1" x14ac:dyDescent="0.25">
      <c r="A10" s="39" t="s">
        <v>140</v>
      </c>
      <c r="B10" s="110"/>
      <c r="C10" s="113" t="s">
        <v>86</v>
      </c>
      <c r="D10" s="111">
        <v>7</v>
      </c>
      <c r="E10" s="114" t="s">
        <v>135</v>
      </c>
      <c r="F10" s="115">
        <v>39056</v>
      </c>
      <c r="G10" s="116" t="s">
        <v>65</v>
      </c>
    </row>
    <row r="11" spans="1:7" ht="15" customHeight="1" x14ac:dyDescent="0.25">
      <c r="A11" s="39" t="s">
        <v>141</v>
      </c>
      <c r="B11" s="110"/>
      <c r="C11" s="113" t="s">
        <v>87</v>
      </c>
      <c r="D11" s="111">
        <v>8</v>
      </c>
      <c r="E11" s="114" t="s">
        <v>135</v>
      </c>
      <c r="F11" s="115">
        <v>38996</v>
      </c>
      <c r="G11" s="116" t="s">
        <v>65</v>
      </c>
    </row>
    <row r="12" spans="1:7" ht="15" customHeight="1" x14ac:dyDescent="0.25">
      <c r="A12" s="39" t="s">
        <v>142</v>
      </c>
      <c r="B12" s="110"/>
      <c r="C12" s="113" t="s">
        <v>88</v>
      </c>
      <c r="D12" s="111">
        <v>9</v>
      </c>
      <c r="E12" s="114" t="s">
        <v>135</v>
      </c>
      <c r="F12" s="115">
        <v>39277</v>
      </c>
      <c r="G12" s="116" t="s">
        <v>65</v>
      </c>
    </row>
    <row r="13" spans="1:7" ht="15" customHeight="1" x14ac:dyDescent="0.25">
      <c r="A13" s="39" t="s">
        <v>143</v>
      </c>
      <c r="B13" s="110"/>
      <c r="C13" s="113" t="s">
        <v>89</v>
      </c>
      <c r="D13" s="111">
        <v>10</v>
      </c>
      <c r="E13" s="114" t="s">
        <v>135</v>
      </c>
      <c r="F13" s="115">
        <v>38955</v>
      </c>
      <c r="G13" s="116" t="s">
        <v>65</v>
      </c>
    </row>
    <row r="14" spans="1:7" ht="15" customHeight="1" x14ac:dyDescent="0.25">
      <c r="A14" s="39" t="s">
        <v>144</v>
      </c>
      <c r="B14" s="110"/>
      <c r="C14" s="113" t="s">
        <v>90</v>
      </c>
      <c r="D14" s="111">
        <v>11</v>
      </c>
      <c r="E14" s="114" t="s">
        <v>135</v>
      </c>
      <c r="F14" s="115">
        <v>39052</v>
      </c>
      <c r="G14" s="116" t="s">
        <v>65</v>
      </c>
    </row>
    <row r="15" spans="1:7" ht="15" customHeight="1" x14ac:dyDescent="0.25">
      <c r="A15" s="39" t="s">
        <v>145</v>
      </c>
      <c r="B15" s="110"/>
      <c r="C15" s="113" t="s">
        <v>91</v>
      </c>
      <c r="D15" s="111">
        <v>12</v>
      </c>
      <c r="E15" s="114" t="s">
        <v>135</v>
      </c>
      <c r="F15" s="115">
        <v>38923</v>
      </c>
      <c r="G15" s="116" t="s">
        <v>65</v>
      </c>
    </row>
    <row r="16" spans="1:7" ht="15" customHeight="1" x14ac:dyDescent="0.25">
      <c r="A16" s="39" t="s">
        <v>140</v>
      </c>
      <c r="B16" s="110"/>
      <c r="C16" s="113" t="s">
        <v>98</v>
      </c>
      <c r="D16" s="111">
        <v>13</v>
      </c>
      <c r="E16" s="114" t="s">
        <v>122</v>
      </c>
      <c r="F16" s="115">
        <v>39222</v>
      </c>
      <c r="G16" s="116" t="s">
        <v>67</v>
      </c>
    </row>
    <row r="17" spans="1:7" ht="15" customHeight="1" x14ac:dyDescent="0.25">
      <c r="A17" s="39" t="s">
        <v>141</v>
      </c>
      <c r="B17" s="110"/>
      <c r="C17" s="113" t="s">
        <v>99</v>
      </c>
      <c r="D17" s="111">
        <v>14</v>
      </c>
      <c r="E17" s="114" t="s">
        <v>122</v>
      </c>
      <c r="F17" s="115">
        <v>38928</v>
      </c>
      <c r="G17" s="116" t="s">
        <v>67</v>
      </c>
    </row>
    <row r="18" spans="1:7" ht="15" customHeight="1" x14ac:dyDescent="0.25">
      <c r="A18" s="39" t="s">
        <v>142</v>
      </c>
      <c r="B18" s="110"/>
      <c r="C18" s="113" t="s">
        <v>100</v>
      </c>
      <c r="D18" s="111">
        <v>15</v>
      </c>
      <c r="E18" s="114" t="s">
        <v>122</v>
      </c>
      <c r="F18" s="115">
        <v>38779</v>
      </c>
      <c r="G18" s="116" t="s">
        <v>67</v>
      </c>
    </row>
    <row r="19" spans="1:7" ht="15" customHeight="1" x14ac:dyDescent="0.25">
      <c r="A19" s="39" t="s">
        <v>143</v>
      </c>
      <c r="B19" s="110"/>
      <c r="C19" s="113" t="s">
        <v>101</v>
      </c>
      <c r="D19" s="111">
        <v>16</v>
      </c>
      <c r="E19" s="114" t="s">
        <v>122</v>
      </c>
      <c r="F19" s="115">
        <v>38887</v>
      </c>
      <c r="G19" s="116" t="s">
        <v>67</v>
      </c>
    </row>
    <row r="20" spans="1:7" ht="15" customHeight="1" x14ac:dyDescent="0.25">
      <c r="A20" s="39" t="s">
        <v>144</v>
      </c>
      <c r="B20" s="110"/>
      <c r="C20" s="113" t="s">
        <v>102</v>
      </c>
      <c r="D20" s="111">
        <v>17</v>
      </c>
      <c r="E20" s="114" t="s">
        <v>122</v>
      </c>
      <c r="F20" s="115">
        <v>38964</v>
      </c>
      <c r="G20" s="116" t="s">
        <v>67</v>
      </c>
    </row>
    <row r="21" spans="1:7" ht="15" customHeight="1" x14ac:dyDescent="0.25">
      <c r="A21" s="39" t="s">
        <v>145</v>
      </c>
      <c r="B21" s="110"/>
      <c r="C21" s="113" t="s">
        <v>103</v>
      </c>
      <c r="D21" s="111">
        <v>18</v>
      </c>
      <c r="E21" s="114" t="s">
        <v>122</v>
      </c>
      <c r="F21" s="115">
        <v>38934</v>
      </c>
      <c r="G21" s="116" t="s">
        <v>67</v>
      </c>
    </row>
    <row r="22" spans="1:7" ht="15" customHeight="1" x14ac:dyDescent="0.25">
      <c r="A22" s="39" t="s">
        <v>140</v>
      </c>
      <c r="B22" s="110"/>
      <c r="C22" s="113" t="s">
        <v>104</v>
      </c>
      <c r="D22" s="111">
        <v>19</v>
      </c>
      <c r="E22" s="114" t="s">
        <v>135</v>
      </c>
      <c r="F22" s="115">
        <v>38989</v>
      </c>
      <c r="G22" s="116" t="s">
        <v>67</v>
      </c>
    </row>
    <row r="23" spans="1:7" ht="15" customHeight="1" x14ac:dyDescent="0.25">
      <c r="A23" s="39" t="s">
        <v>141</v>
      </c>
      <c r="B23" s="110"/>
      <c r="C23" s="113" t="s">
        <v>105</v>
      </c>
      <c r="D23" s="111">
        <v>20</v>
      </c>
      <c r="E23" s="114" t="s">
        <v>135</v>
      </c>
      <c r="F23" s="115">
        <v>38921</v>
      </c>
      <c r="G23" s="116" t="s">
        <v>67</v>
      </c>
    </row>
    <row r="24" spans="1:7" ht="15" customHeight="1" x14ac:dyDescent="0.25">
      <c r="A24" s="39" t="s">
        <v>142</v>
      </c>
      <c r="B24" s="110"/>
      <c r="C24" s="113" t="s">
        <v>106</v>
      </c>
      <c r="D24" s="111">
        <v>21</v>
      </c>
      <c r="E24" s="114" t="s">
        <v>135</v>
      </c>
      <c r="F24" s="115">
        <v>38838</v>
      </c>
      <c r="G24" s="116" t="s">
        <v>67</v>
      </c>
    </row>
    <row r="25" spans="1:7" ht="15" customHeight="1" x14ac:dyDescent="0.25">
      <c r="A25" s="39" t="s">
        <v>143</v>
      </c>
      <c r="B25" s="110"/>
      <c r="C25" s="113" t="s">
        <v>107</v>
      </c>
      <c r="D25" s="111">
        <v>22</v>
      </c>
      <c r="E25" s="114" t="s">
        <v>135</v>
      </c>
      <c r="F25" s="115">
        <v>38950</v>
      </c>
      <c r="G25" s="116" t="s">
        <v>67</v>
      </c>
    </row>
    <row r="26" spans="1:7" ht="15" customHeight="1" x14ac:dyDescent="0.25">
      <c r="A26" s="39" t="s">
        <v>144</v>
      </c>
      <c r="B26" s="110"/>
      <c r="C26" s="113" t="s">
        <v>108</v>
      </c>
      <c r="D26" s="111">
        <v>23</v>
      </c>
      <c r="E26" s="114" t="s">
        <v>135</v>
      </c>
      <c r="F26" s="115">
        <v>39187</v>
      </c>
      <c r="G26" s="116" t="s">
        <v>67</v>
      </c>
    </row>
    <row r="27" spans="1:7" ht="15" customHeight="1" x14ac:dyDescent="0.25">
      <c r="A27" s="39" t="s">
        <v>145</v>
      </c>
      <c r="B27" s="110"/>
      <c r="C27" s="113" t="s">
        <v>136</v>
      </c>
      <c r="D27" s="111">
        <v>24</v>
      </c>
      <c r="E27" s="114" t="s">
        <v>135</v>
      </c>
      <c r="F27" s="115"/>
      <c r="G27" s="116" t="s">
        <v>67</v>
      </c>
    </row>
    <row r="28" spans="1:7" ht="15" customHeight="1" x14ac:dyDescent="0.25">
      <c r="A28" s="39" t="s">
        <v>140</v>
      </c>
      <c r="B28" s="110"/>
      <c r="C28" s="113" t="s">
        <v>109</v>
      </c>
      <c r="D28" s="111">
        <v>25</v>
      </c>
      <c r="E28" s="114" t="s">
        <v>122</v>
      </c>
      <c r="F28" s="115">
        <v>39190</v>
      </c>
      <c r="G28" s="116" t="s">
        <v>66</v>
      </c>
    </row>
    <row r="29" spans="1:7" ht="15" customHeight="1" x14ac:dyDescent="0.25">
      <c r="A29" s="39" t="s">
        <v>141</v>
      </c>
      <c r="B29" s="110"/>
      <c r="C29" s="113" t="s">
        <v>110</v>
      </c>
      <c r="D29" s="111">
        <v>26</v>
      </c>
      <c r="E29" s="114" t="s">
        <v>122</v>
      </c>
      <c r="F29" s="115">
        <v>39265</v>
      </c>
      <c r="G29" s="116" t="s">
        <v>66</v>
      </c>
    </row>
    <row r="30" spans="1:7" ht="15" customHeight="1" x14ac:dyDescent="0.25">
      <c r="A30" s="39" t="s">
        <v>142</v>
      </c>
      <c r="B30" s="110"/>
      <c r="C30" s="113" t="s">
        <v>111</v>
      </c>
      <c r="D30" s="111">
        <v>27</v>
      </c>
      <c r="E30" s="114" t="s">
        <v>122</v>
      </c>
      <c r="F30" s="115">
        <v>39098</v>
      </c>
      <c r="G30" s="116" t="s">
        <v>66</v>
      </c>
    </row>
    <row r="31" spans="1:7" ht="15" customHeight="1" x14ac:dyDescent="0.25">
      <c r="A31" s="39" t="s">
        <v>143</v>
      </c>
      <c r="B31" s="110"/>
      <c r="C31" s="113" t="s">
        <v>112</v>
      </c>
      <c r="D31" s="111">
        <v>28</v>
      </c>
      <c r="E31" s="114" t="s">
        <v>122</v>
      </c>
      <c r="F31" s="115">
        <v>39110</v>
      </c>
      <c r="G31" s="116" t="s">
        <v>66</v>
      </c>
    </row>
    <row r="32" spans="1:7" ht="15" customHeight="1" x14ac:dyDescent="0.25">
      <c r="A32" s="39" t="s">
        <v>144</v>
      </c>
      <c r="B32" s="110"/>
      <c r="C32" s="113" t="s">
        <v>113</v>
      </c>
      <c r="D32" s="111">
        <v>29</v>
      </c>
      <c r="E32" s="114" t="s">
        <v>122</v>
      </c>
      <c r="F32" s="115">
        <v>38848</v>
      </c>
      <c r="G32" s="116" t="s">
        <v>66</v>
      </c>
    </row>
    <row r="33" spans="1:7" ht="15" customHeight="1" x14ac:dyDescent="0.25">
      <c r="A33" s="39" t="s">
        <v>145</v>
      </c>
      <c r="B33" s="110"/>
      <c r="C33" s="113" t="s">
        <v>114</v>
      </c>
      <c r="D33" s="111">
        <v>30</v>
      </c>
      <c r="E33" s="114" t="s">
        <v>122</v>
      </c>
      <c r="F33" s="115">
        <v>38826</v>
      </c>
      <c r="G33" s="116" t="s">
        <v>66</v>
      </c>
    </row>
    <row r="34" spans="1:7" ht="15" customHeight="1" x14ac:dyDescent="0.25">
      <c r="A34" s="39" t="s">
        <v>140</v>
      </c>
      <c r="B34" s="110"/>
      <c r="C34" s="113" t="s">
        <v>115</v>
      </c>
      <c r="D34" s="111">
        <v>31</v>
      </c>
      <c r="E34" s="114" t="s">
        <v>135</v>
      </c>
      <c r="F34" s="115">
        <v>38921</v>
      </c>
      <c r="G34" s="116" t="s">
        <v>66</v>
      </c>
    </row>
    <row r="35" spans="1:7" ht="15" customHeight="1" x14ac:dyDescent="0.25">
      <c r="A35" s="39" t="s">
        <v>141</v>
      </c>
      <c r="B35" s="110"/>
      <c r="C35" s="113" t="s">
        <v>116</v>
      </c>
      <c r="D35" s="111">
        <v>32</v>
      </c>
      <c r="E35" s="114" t="s">
        <v>135</v>
      </c>
      <c r="F35" s="115">
        <v>38728</v>
      </c>
      <c r="G35" s="116" t="s">
        <v>66</v>
      </c>
    </row>
    <row r="36" spans="1:7" ht="15" customHeight="1" x14ac:dyDescent="0.25">
      <c r="A36" s="39" t="s">
        <v>142</v>
      </c>
      <c r="B36" s="110"/>
      <c r="C36" s="120" t="s">
        <v>156</v>
      </c>
      <c r="D36" s="111">
        <v>33</v>
      </c>
      <c r="E36" s="114" t="s">
        <v>135</v>
      </c>
      <c r="F36" s="115">
        <v>39363</v>
      </c>
      <c r="G36" s="116" t="s">
        <v>66</v>
      </c>
    </row>
    <row r="37" spans="1:7" ht="15" customHeight="1" x14ac:dyDescent="0.25">
      <c r="A37" s="39" t="s">
        <v>143</v>
      </c>
      <c r="B37" s="110"/>
      <c r="C37" s="113" t="s">
        <v>118</v>
      </c>
      <c r="D37" s="111">
        <v>34</v>
      </c>
      <c r="E37" s="114" t="s">
        <v>135</v>
      </c>
      <c r="F37" s="115">
        <v>39090</v>
      </c>
      <c r="G37" s="116" t="s">
        <v>66</v>
      </c>
    </row>
    <row r="38" spans="1:7" ht="15" customHeight="1" x14ac:dyDescent="0.25">
      <c r="A38" s="39" t="s">
        <v>144</v>
      </c>
      <c r="B38" s="110"/>
      <c r="C38" s="113" t="s">
        <v>119</v>
      </c>
      <c r="D38" s="111">
        <v>35</v>
      </c>
      <c r="E38" s="114" t="s">
        <v>135</v>
      </c>
      <c r="F38" s="115">
        <v>39433</v>
      </c>
      <c r="G38" s="116" t="s">
        <v>66</v>
      </c>
    </row>
    <row r="39" spans="1:7" ht="15" customHeight="1" x14ac:dyDescent="0.25">
      <c r="A39" s="39" t="s">
        <v>145</v>
      </c>
      <c r="B39" s="110"/>
      <c r="C39" s="113" t="s">
        <v>120</v>
      </c>
      <c r="D39" s="111">
        <v>36</v>
      </c>
      <c r="E39" s="114" t="s">
        <v>135</v>
      </c>
      <c r="F39" s="115">
        <v>38764</v>
      </c>
      <c r="G39" s="116" t="s">
        <v>66</v>
      </c>
    </row>
    <row r="40" spans="1:7" ht="15" customHeight="1" x14ac:dyDescent="0.25">
      <c r="A40" s="39" t="s">
        <v>140</v>
      </c>
      <c r="B40" s="110"/>
      <c r="C40" s="113" t="s">
        <v>123</v>
      </c>
      <c r="D40" s="111">
        <v>37</v>
      </c>
      <c r="E40" s="114" t="s">
        <v>122</v>
      </c>
      <c r="F40" s="115">
        <v>38812</v>
      </c>
      <c r="G40" s="117" t="s">
        <v>68</v>
      </c>
    </row>
    <row r="41" spans="1:7" ht="15" customHeight="1" x14ac:dyDescent="0.25">
      <c r="A41" s="39" t="s">
        <v>141</v>
      </c>
      <c r="B41" s="110"/>
      <c r="C41" s="113" t="s">
        <v>124</v>
      </c>
      <c r="D41" s="111">
        <v>38</v>
      </c>
      <c r="E41" s="114" t="s">
        <v>122</v>
      </c>
      <c r="F41" s="115">
        <v>38837</v>
      </c>
      <c r="G41" s="117" t="s">
        <v>68</v>
      </c>
    </row>
    <row r="42" spans="1:7" ht="15" customHeight="1" x14ac:dyDescent="0.25">
      <c r="A42" s="39" t="s">
        <v>142</v>
      </c>
      <c r="B42" s="110"/>
      <c r="C42" s="113" t="s">
        <v>125</v>
      </c>
      <c r="D42" s="111">
        <v>39</v>
      </c>
      <c r="E42" s="114" t="s">
        <v>122</v>
      </c>
      <c r="F42" s="115">
        <v>39061</v>
      </c>
      <c r="G42" s="117" t="s">
        <v>68</v>
      </c>
    </row>
    <row r="43" spans="1:7" ht="15" customHeight="1" x14ac:dyDescent="0.25">
      <c r="A43" s="39" t="s">
        <v>143</v>
      </c>
      <c r="B43" s="110"/>
      <c r="C43" s="113" t="s">
        <v>126</v>
      </c>
      <c r="D43" s="111">
        <v>40</v>
      </c>
      <c r="E43" s="114" t="s">
        <v>122</v>
      </c>
      <c r="F43" s="115">
        <v>38849</v>
      </c>
      <c r="G43" s="117" t="s">
        <v>68</v>
      </c>
    </row>
    <row r="44" spans="1:7" ht="15" customHeight="1" x14ac:dyDescent="0.25">
      <c r="A44" s="39" t="s">
        <v>144</v>
      </c>
      <c r="B44" s="110"/>
      <c r="C44" s="113" t="s">
        <v>127</v>
      </c>
      <c r="D44" s="111">
        <v>41</v>
      </c>
      <c r="E44" s="114" t="s">
        <v>122</v>
      </c>
      <c r="F44" s="115">
        <v>38890</v>
      </c>
      <c r="G44" s="117" t="s">
        <v>68</v>
      </c>
    </row>
    <row r="45" spans="1:7" ht="15" customHeight="1" x14ac:dyDescent="0.25">
      <c r="A45" s="39" t="s">
        <v>145</v>
      </c>
      <c r="B45" s="110"/>
      <c r="C45" s="113" t="s">
        <v>128</v>
      </c>
      <c r="D45" s="111">
        <v>42</v>
      </c>
      <c r="E45" s="114" t="s">
        <v>122</v>
      </c>
      <c r="F45" s="115">
        <v>39403</v>
      </c>
      <c r="G45" s="117" t="s">
        <v>68</v>
      </c>
    </row>
    <row r="46" spans="1:7" ht="15" customHeight="1" x14ac:dyDescent="0.25">
      <c r="A46" s="39" t="s">
        <v>140</v>
      </c>
      <c r="B46" s="110"/>
      <c r="C46" s="113" t="s">
        <v>129</v>
      </c>
      <c r="D46" s="111">
        <v>43</v>
      </c>
      <c r="E46" s="114" t="s">
        <v>135</v>
      </c>
      <c r="F46" s="115">
        <v>38925</v>
      </c>
      <c r="G46" s="117" t="s">
        <v>68</v>
      </c>
    </row>
    <row r="47" spans="1:7" ht="15" customHeight="1" x14ac:dyDescent="0.25">
      <c r="A47" s="39" t="s">
        <v>141</v>
      </c>
      <c r="B47" s="110"/>
      <c r="C47" s="113" t="s">
        <v>130</v>
      </c>
      <c r="D47" s="111">
        <v>44</v>
      </c>
      <c r="E47" s="114" t="s">
        <v>135</v>
      </c>
      <c r="F47" s="115">
        <v>38920</v>
      </c>
      <c r="G47" s="117" t="s">
        <v>68</v>
      </c>
    </row>
    <row r="48" spans="1:7" ht="15" customHeight="1" x14ac:dyDescent="0.25">
      <c r="A48" s="39" t="s">
        <v>142</v>
      </c>
      <c r="B48" s="110"/>
      <c r="C48" s="113" t="s">
        <v>131</v>
      </c>
      <c r="D48" s="111">
        <v>45</v>
      </c>
      <c r="E48" s="114" t="s">
        <v>135</v>
      </c>
      <c r="F48" s="115">
        <v>38837</v>
      </c>
      <c r="G48" s="117" t="s">
        <v>68</v>
      </c>
    </row>
    <row r="49" spans="1:7" ht="15" customHeight="1" x14ac:dyDescent="0.25">
      <c r="A49" s="39" t="s">
        <v>143</v>
      </c>
      <c r="B49" s="110"/>
      <c r="C49" s="113" t="s">
        <v>132</v>
      </c>
      <c r="D49" s="111">
        <v>46</v>
      </c>
      <c r="E49" s="114" t="s">
        <v>135</v>
      </c>
      <c r="F49" s="115">
        <v>38967</v>
      </c>
      <c r="G49" s="117" t="s">
        <v>68</v>
      </c>
    </row>
    <row r="50" spans="1:7" ht="15" customHeight="1" x14ac:dyDescent="0.25">
      <c r="A50" s="39" t="s">
        <v>144</v>
      </c>
      <c r="B50" s="110"/>
      <c r="C50" s="113" t="s">
        <v>133</v>
      </c>
      <c r="D50" s="111">
        <v>47</v>
      </c>
      <c r="E50" s="114" t="s">
        <v>135</v>
      </c>
      <c r="F50" s="115">
        <v>38720</v>
      </c>
      <c r="G50" s="117" t="s">
        <v>68</v>
      </c>
    </row>
    <row r="51" spans="1:7" ht="15" customHeight="1" x14ac:dyDescent="0.25">
      <c r="A51" s="39" t="s">
        <v>145</v>
      </c>
      <c r="B51" s="110"/>
      <c r="C51" s="113" t="s">
        <v>134</v>
      </c>
      <c r="D51" s="111">
        <v>48</v>
      </c>
      <c r="E51" s="114" t="s">
        <v>135</v>
      </c>
      <c r="F51" s="115">
        <v>38946</v>
      </c>
      <c r="G51" s="117" t="s">
        <v>68</v>
      </c>
    </row>
  </sheetData>
  <autoFilter ref="A3:G3"/>
  <pageMargins left="0.27559055118110237" right="0.27559055118110237" top="0.27559055118110237" bottom="0.27559055118110237" header="0" footer="0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54"/>
  <sheetViews>
    <sheetView topLeftCell="B4" zoomScale="80" zoomScaleNormal="80" workbookViewId="0">
      <selection activeCell="M15" sqref="M15"/>
    </sheetView>
  </sheetViews>
  <sheetFormatPr defaultRowHeight="15" x14ac:dyDescent="0.25"/>
  <cols>
    <col min="1" max="1" width="3.85546875" style="4" customWidth="1"/>
    <col min="2" max="2" width="27.140625" style="4" customWidth="1"/>
    <col min="3" max="3" width="8.7109375" style="4" customWidth="1"/>
    <col min="4" max="4" width="5.7109375" style="4" customWidth="1"/>
    <col min="5" max="5" width="11.7109375" style="4" customWidth="1"/>
    <col min="6" max="6" width="23.7109375" style="4" customWidth="1"/>
    <col min="7" max="9" width="8.7109375" style="5" customWidth="1"/>
    <col min="10" max="10" width="8.7109375" style="4" customWidth="1"/>
    <col min="11" max="11" width="8.7109375" style="6" customWidth="1"/>
  </cols>
  <sheetData>
    <row r="1" spans="1:11" ht="21" customHeight="1" x14ac:dyDescent="0.35">
      <c r="A1" s="243" t="s">
        <v>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1" customHeight="1" x14ac:dyDescent="0.35">
      <c r="A2" s="243" t="s">
        <v>41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21" customHeight="1" x14ac:dyDescent="0.35">
      <c r="A3" s="243" t="s">
        <v>44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1" ht="21" customHeight="1" x14ac:dyDescent="0.35">
      <c r="A4" s="243" t="s">
        <v>45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</row>
    <row r="5" spans="1:11" ht="24" customHeight="1" x14ac:dyDescent="0.3">
      <c r="A5"/>
      <c r="B5" s="94" t="s">
        <v>43</v>
      </c>
      <c r="C5" s="88"/>
      <c r="D5" s="88"/>
      <c r="E5" s="88"/>
      <c r="F5" s="88"/>
      <c r="G5" s="88"/>
      <c r="H5" s="88"/>
      <c r="I5" s="88"/>
      <c r="J5" s="91"/>
    </row>
    <row r="6" spans="1:11" ht="15.75" thickBot="1" x14ac:dyDescent="0.3">
      <c r="J6" s="7"/>
    </row>
    <row r="7" spans="1:11" ht="29.25" customHeight="1" x14ac:dyDescent="0.25">
      <c r="A7" s="246" t="s">
        <v>4</v>
      </c>
      <c r="B7" s="307" t="s">
        <v>0</v>
      </c>
      <c r="C7" s="241" t="s">
        <v>37</v>
      </c>
      <c r="D7" s="244" t="s">
        <v>47</v>
      </c>
      <c r="E7" s="241" t="s">
        <v>93</v>
      </c>
      <c r="F7" s="241" t="s">
        <v>30</v>
      </c>
      <c r="G7" s="109" t="s">
        <v>27</v>
      </c>
      <c r="H7" s="304" t="s">
        <v>28</v>
      </c>
      <c r="I7" s="305"/>
      <c r="J7" s="306"/>
      <c r="K7" s="108" t="s">
        <v>34</v>
      </c>
    </row>
    <row r="8" spans="1:11" ht="45" customHeight="1" thickBot="1" x14ac:dyDescent="0.3">
      <c r="A8" s="247"/>
      <c r="B8" s="308"/>
      <c r="C8" s="242"/>
      <c r="D8" s="245"/>
      <c r="E8" s="242"/>
      <c r="F8" s="242"/>
      <c r="G8" s="61" t="s">
        <v>2</v>
      </c>
      <c r="H8" s="127">
        <v>1</v>
      </c>
      <c r="I8" s="127">
        <v>2</v>
      </c>
      <c r="J8" s="127">
        <v>3</v>
      </c>
      <c r="K8" s="62" t="s">
        <v>2</v>
      </c>
    </row>
    <row r="9" spans="1:11" ht="21" customHeight="1" x14ac:dyDescent="0.25">
      <c r="A9" s="48">
        <v>1</v>
      </c>
      <c r="B9" s="120" t="s">
        <v>86</v>
      </c>
      <c r="C9" s="48">
        <v>7</v>
      </c>
      <c r="D9" s="93" t="s">
        <v>48</v>
      </c>
      <c r="E9" s="119">
        <v>39056</v>
      </c>
      <c r="F9" s="103" t="s">
        <v>65</v>
      </c>
      <c r="G9" s="49"/>
      <c r="H9" s="49"/>
      <c r="I9" s="49"/>
      <c r="J9" s="52"/>
      <c r="K9" s="53"/>
    </row>
    <row r="10" spans="1:11" ht="21" customHeight="1" x14ac:dyDescent="0.25">
      <c r="A10" s="48">
        <v>2</v>
      </c>
      <c r="B10" s="120" t="s">
        <v>87</v>
      </c>
      <c r="C10" s="54">
        <v>8</v>
      </c>
      <c r="D10" s="93" t="s">
        <v>48</v>
      </c>
      <c r="E10" s="119">
        <v>38996</v>
      </c>
      <c r="F10" s="103" t="s">
        <v>65</v>
      </c>
      <c r="G10" s="49"/>
      <c r="H10" s="49"/>
      <c r="I10" s="49"/>
      <c r="J10" s="52"/>
      <c r="K10" s="53"/>
    </row>
    <row r="11" spans="1:11" ht="21" customHeight="1" x14ac:dyDescent="0.25">
      <c r="A11" s="48">
        <v>3</v>
      </c>
      <c r="B11" s="120" t="s">
        <v>88</v>
      </c>
      <c r="C11" s="54">
        <v>9</v>
      </c>
      <c r="D11" s="93" t="s">
        <v>48</v>
      </c>
      <c r="E11" s="119">
        <v>39277</v>
      </c>
      <c r="F11" s="103" t="s">
        <v>65</v>
      </c>
      <c r="G11" s="49"/>
      <c r="H11" s="49"/>
      <c r="I11" s="49"/>
      <c r="J11" s="52"/>
      <c r="K11" s="53"/>
    </row>
    <row r="12" spans="1:11" ht="21" customHeight="1" x14ac:dyDescent="0.25">
      <c r="A12" s="48">
        <v>4</v>
      </c>
      <c r="B12" s="120" t="s">
        <v>89</v>
      </c>
      <c r="C12" s="54">
        <v>10</v>
      </c>
      <c r="D12" s="93" t="s">
        <v>48</v>
      </c>
      <c r="E12" s="119">
        <v>38955</v>
      </c>
      <c r="F12" s="103" t="s">
        <v>65</v>
      </c>
      <c r="G12" s="49"/>
      <c r="H12" s="49"/>
      <c r="I12" s="49"/>
      <c r="J12" s="52"/>
      <c r="K12" s="53"/>
    </row>
    <row r="13" spans="1:11" ht="21" customHeight="1" x14ac:dyDescent="0.25">
      <c r="A13" s="48">
        <v>5</v>
      </c>
      <c r="B13" s="120" t="s">
        <v>90</v>
      </c>
      <c r="C13" s="54">
        <v>11</v>
      </c>
      <c r="D13" s="93" t="s">
        <v>48</v>
      </c>
      <c r="E13" s="119">
        <v>39052</v>
      </c>
      <c r="F13" s="103" t="s">
        <v>65</v>
      </c>
      <c r="G13" s="49"/>
      <c r="H13" s="49"/>
      <c r="I13" s="49"/>
      <c r="J13" s="52"/>
      <c r="K13" s="53"/>
    </row>
    <row r="14" spans="1:11" ht="21" customHeight="1" x14ac:dyDescent="0.25">
      <c r="A14" s="48">
        <v>6</v>
      </c>
      <c r="B14" s="120" t="s">
        <v>91</v>
      </c>
      <c r="C14" s="54">
        <v>12</v>
      </c>
      <c r="D14" s="93" t="s">
        <v>48</v>
      </c>
      <c r="E14" s="119">
        <v>38923</v>
      </c>
      <c r="F14" s="103" t="s">
        <v>65</v>
      </c>
      <c r="G14" s="49"/>
      <c r="H14" s="49"/>
      <c r="I14" s="49"/>
      <c r="J14" s="52"/>
      <c r="K14" s="53"/>
    </row>
    <row r="15" spans="1:11" ht="21" customHeight="1" thickBot="1" x14ac:dyDescent="0.3">
      <c r="A15" s="55"/>
      <c r="B15" s="79"/>
      <c r="C15" s="56"/>
      <c r="D15" s="96"/>
      <c r="E15" s="118"/>
      <c r="F15" s="56"/>
      <c r="G15" s="57"/>
      <c r="H15" s="57"/>
      <c r="I15" s="57"/>
      <c r="J15" s="77"/>
      <c r="K15" s="78"/>
    </row>
    <row r="16" spans="1:11" ht="21" customHeight="1" x14ac:dyDescent="0.25">
      <c r="A16" s="48">
        <v>1</v>
      </c>
      <c r="B16" s="120" t="s">
        <v>104</v>
      </c>
      <c r="C16" s="48">
        <v>19</v>
      </c>
      <c r="D16" s="93" t="s">
        <v>48</v>
      </c>
      <c r="E16" s="115">
        <v>38989</v>
      </c>
      <c r="F16" s="103" t="s">
        <v>67</v>
      </c>
      <c r="G16" s="71"/>
      <c r="H16" s="71"/>
      <c r="I16" s="71"/>
      <c r="J16" s="74"/>
      <c r="K16" s="75"/>
    </row>
    <row r="17" spans="1:11" ht="21" customHeight="1" x14ac:dyDescent="0.25">
      <c r="A17" s="48">
        <v>2</v>
      </c>
      <c r="B17" s="120" t="s">
        <v>105</v>
      </c>
      <c r="C17" s="54">
        <v>20</v>
      </c>
      <c r="D17" s="93" t="s">
        <v>48</v>
      </c>
      <c r="E17" s="115">
        <v>38921</v>
      </c>
      <c r="F17" s="103" t="s">
        <v>67</v>
      </c>
      <c r="G17" s="49"/>
      <c r="H17" s="49"/>
      <c r="I17" s="49"/>
      <c r="J17" s="52"/>
      <c r="K17" s="53"/>
    </row>
    <row r="18" spans="1:11" ht="21" customHeight="1" x14ac:dyDescent="0.25">
      <c r="A18" s="48">
        <v>3</v>
      </c>
      <c r="B18" s="120" t="s">
        <v>106</v>
      </c>
      <c r="C18" s="54">
        <v>21</v>
      </c>
      <c r="D18" s="93" t="s">
        <v>48</v>
      </c>
      <c r="E18" s="115">
        <v>38838</v>
      </c>
      <c r="F18" s="103" t="s">
        <v>67</v>
      </c>
      <c r="G18" s="49"/>
      <c r="H18" s="49"/>
      <c r="I18" s="49"/>
      <c r="J18" s="52"/>
      <c r="K18" s="53"/>
    </row>
    <row r="19" spans="1:11" ht="21" customHeight="1" x14ac:dyDescent="0.25">
      <c r="A19" s="48">
        <v>4</v>
      </c>
      <c r="B19" s="120" t="s">
        <v>107</v>
      </c>
      <c r="C19" s="54">
        <v>22</v>
      </c>
      <c r="D19" s="93" t="s">
        <v>48</v>
      </c>
      <c r="E19" s="115">
        <v>38950</v>
      </c>
      <c r="F19" s="103" t="s">
        <v>67</v>
      </c>
      <c r="G19" s="49"/>
      <c r="H19" s="49"/>
      <c r="I19" s="49"/>
      <c r="J19" s="52"/>
      <c r="K19" s="53"/>
    </row>
    <row r="20" spans="1:11" ht="21" customHeight="1" x14ac:dyDescent="0.25">
      <c r="A20" s="48">
        <v>5</v>
      </c>
      <c r="B20" s="120" t="s">
        <v>108</v>
      </c>
      <c r="C20" s="54">
        <v>23</v>
      </c>
      <c r="D20" s="93" t="s">
        <v>48</v>
      </c>
      <c r="E20" s="115">
        <v>39187</v>
      </c>
      <c r="F20" s="103" t="s">
        <v>67</v>
      </c>
      <c r="G20" s="49"/>
      <c r="H20" s="49"/>
      <c r="I20" s="49"/>
      <c r="J20" s="52"/>
      <c r="K20" s="53"/>
    </row>
    <row r="21" spans="1:11" ht="21" customHeight="1" x14ac:dyDescent="0.25">
      <c r="A21" s="48">
        <v>6</v>
      </c>
      <c r="B21" s="120" t="s">
        <v>136</v>
      </c>
      <c r="C21" s="54">
        <v>24</v>
      </c>
      <c r="D21" s="93" t="s">
        <v>48</v>
      </c>
      <c r="E21" s="115"/>
      <c r="F21" s="103" t="s">
        <v>67</v>
      </c>
      <c r="G21" s="49"/>
      <c r="H21" s="49"/>
      <c r="I21" s="49"/>
      <c r="J21" s="52"/>
      <c r="K21" s="53"/>
    </row>
    <row r="22" spans="1:11" ht="21" customHeight="1" thickBot="1" x14ac:dyDescent="0.3">
      <c r="A22" s="55"/>
      <c r="B22" s="79"/>
      <c r="C22" s="56"/>
      <c r="D22" s="96"/>
      <c r="E22" s="118"/>
      <c r="F22" s="56"/>
      <c r="G22" s="57"/>
      <c r="H22" s="57"/>
      <c r="I22" s="57"/>
      <c r="J22" s="77"/>
      <c r="K22" s="78"/>
    </row>
    <row r="23" spans="1:11" ht="21" customHeight="1" x14ac:dyDescent="0.25">
      <c r="A23" s="48">
        <v>1</v>
      </c>
      <c r="B23" s="120" t="s">
        <v>115</v>
      </c>
      <c r="C23" s="48">
        <v>31</v>
      </c>
      <c r="D23" s="93" t="s">
        <v>48</v>
      </c>
      <c r="E23" s="115">
        <v>38921</v>
      </c>
      <c r="F23" s="103" t="s">
        <v>66</v>
      </c>
      <c r="G23" s="71"/>
      <c r="H23" s="71"/>
      <c r="I23" s="71"/>
      <c r="J23" s="74"/>
      <c r="K23" s="75"/>
    </row>
    <row r="24" spans="1:11" ht="21" customHeight="1" x14ac:dyDescent="0.25">
      <c r="A24" s="48">
        <v>2</v>
      </c>
      <c r="B24" s="120" t="s">
        <v>116</v>
      </c>
      <c r="C24" s="54">
        <v>32</v>
      </c>
      <c r="D24" s="93" t="s">
        <v>48</v>
      </c>
      <c r="E24" s="115">
        <v>38728</v>
      </c>
      <c r="F24" s="103" t="s">
        <v>66</v>
      </c>
      <c r="G24" s="49"/>
      <c r="H24" s="49"/>
      <c r="I24" s="49"/>
      <c r="J24" s="52"/>
      <c r="K24" s="53"/>
    </row>
    <row r="25" spans="1:11" ht="21" customHeight="1" x14ac:dyDescent="0.25">
      <c r="A25" s="48">
        <v>3</v>
      </c>
      <c r="B25" s="120" t="s">
        <v>117</v>
      </c>
      <c r="C25" s="54">
        <v>33</v>
      </c>
      <c r="D25" s="93" t="s">
        <v>48</v>
      </c>
      <c r="E25" s="115">
        <v>38792</v>
      </c>
      <c r="F25" s="103" t="s">
        <v>66</v>
      </c>
      <c r="G25" s="49"/>
      <c r="H25" s="49"/>
      <c r="I25" s="49"/>
      <c r="J25" s="52"/>
      <c r="K25" s="53"/>
    </row>
    <row r="26" spans="1:11" ht="21" customHeight="1" x14ac:dyDescent="0.25">
      <c r="A26" s="48">
        <v>4</v>
      </c>
      <c r="B26" s="120" t="s">
        <v>118</v>
      </c>
      <c r="C26" s="54">
        <v>34</v>
      </c>
      <c r="D26" s="93" t="s">
        <v>48</v>
      </c>
      <c r="E26" s="115">
        <v>39090</v>
      </c>
      <c r="F26" s="103" t="s">
        <v>66</v>
      </c>
      <c r="G26" s="49"/>
      <c r="H26" s="49"/>
      <c r="I26" s="49"/>
      <c r="J26" s="52"/>
      <c r="K26" s="53"/>
    </row>
    <row r="27" spans="1:11" ht="21" customHeight="1" x14ac:dyDescent="0.25">
      <c r="A27" s="48">
        <v>5</v>
      </c>
      <c r="B27" s="120" t="s">
        <v>119</v>
      </c>
      <c r="C27" s="54">
        <v>35</v>
      </c>
      <c r="D27" s="93" t="s">
        <v>48</v>
      </c>
      <c r="E27" s="115">
        <v>39433</v>
      </c>
      <c r="F27" s="103" t="s">
        <v>66</v>
      </c>
      <c r="G27" s="49"/>
      <c r="H27" s="49"/>
      <c r="I27" s="49"/>
      <c r="J27" s="52"/>
      <c r="K27" s="53"/>
    </row>
    <row r="28" spans="1:11" ht="21" customHeight="1" x14ac:dyDescent="0.25">
      <c r="A28" s="48">
        <v>6</v>
      </c>
      <c r="B28" s="120" t="s">
        <v>120</v>
      </c>
      <c r="C28" s="54">
        <v>36</v>
      </c>
      <c r="D28" s="93" t="s">
        <v>48</v>
      </c>
      <c r="E28" s="115">
        <v>38764</v>
      </c>
      <c r="F28" s="103" t="s">
        <v>66</v>
      </c>
      <c r="G28" s="49"/>
      <c r="H28" s="49"/>
      <c r="I28" s="49"/>
      <c r="J28" s="52"/>
      <c r="K28" s="53"/>
    </row>
    <row r="29" spans="1:11" ht="21" customHeight="1" thickBot="1" x14ac:dyDescent="0.3">
      <c r="A29" s="55"/>
      <c r="B29" s="79"/>
      <c r="C29" s="56"/>
      <c r="D29" s="96"/>
      <c r="E29" s="118"/>
      <c r="F29" s="56"/>
      <c r="G29" s="57"/>
      <c r="H29" s="57"/>
      <c r="I29" s="57"/>
      <c r="J29" s="77"/>
      <c r="K29" s="78"/>
    </row>
    <row r="30" spans="1:11" ht="21" customHeight="1" x14ac:dyDescent="0.25">
      <c r="A30" s="48">
        <v>1</v>
      </c>
      <c r="B30" s="120" t="s">
        <v>129</v>
      </c>
      <c r="C30" s="48">
        <v>43</v>
      </c>
      <c r="D30" s="93" t="s">
        <v>48</v>
      </c>
      <c r="E30" s="115">
        <v>38925</v>
      </c>
      <c r="F30" s="48" t="s">
        <v>68</v>
      </c>
      <c r="G30" s="71"/>
      <c r="H30" s="71"/>
      <c r="I30" s="71"/>
      <c r="J30" s="74"/>
      <c r="K30" s="75"/>
    </row>
    <row r="31" spans="1:11" ht="21" customHeight="1" x14ac:dyDescent="0.25">
      <c r="A31" s="48">
        <v>2</v>
      </c>
      <c r="B31" s="120" t="s">
        <v>130</v>
      </c>
      <c r="C31" s="54">
        <v>44</v>
      </c>
      <c r="D31" s="93" t="s">
        <v>48</v>
      </c>
      <c r="E31" s="115">
        <v>38920</v>
      </c>
      <c r="F31" s="48" t="s">
        <v>68</v>
      </c>
      <c r="G31" s="49"/>
      <c r="H31" s="49"/>
      <c r="I31" s="49"/>
      <c r="J31" s="52"/>
      <c r="K31" s="53"/>
    </row>
    <row r="32" spans="1:11" ht="21" customHeight="1" x14ac:dyDescent="0.25">
      <c r="A32" s="48">
        <v>3</v>
      </c>
      <c r="B32" s="120" t="s">
        <v>131</v>
      </c>
      <c r="C32" s="54">
        <v>45</v>
      </c>
      <c r="D32" s="93" t="s">
        <v>48</v>
      </c>
      <c r="E32" s="115">
        <v>38837</v>
      </c>
      <c r="F32" s="48" t="s">
        <v>68</v>
      </c>
      <c r="G32" s="49"/>
      <c r="H32" s="49"/>
      <c r="I32" s="49"/>
      <c r="J32" s="52"/>
      <c r="K32" s="53"/>
    </row>
    <row r="33" spans="1:24" ht="21" customHeight="1" x14ac:dyDescent="0.25">
      <c r="A33" s="48">
        <v>4</v>
      </c>
      <c r="B33" s="120" t="s">
        <v>132</v>
      </c>
      <c r="C33" s="54">
        <v>46</v>
      </c>
      <c r="D33" s="93" t="s">
        <v>48</v>
      </c>
      <c r="E33" s="115">
        <v>38967</v>
      </c>
      <c r="F33" s="48" t="s">
        <v>68</v>
      </c>
      <c r="G33" s="49"/>
      <c r="H33" s="49"/>
      <c r="I33" s="49"/>
      <c r="J33" s="52"/>
      <c r="K33" s="53"/>
    </row>
    <row r="34" spans="1:24" ht="21" customHeight="1" x14ac:dyDescent="0.25">
      <c r="A34" s="48">
        <v>5</v>
      </c>
      <c r="B34" s="120" t="s">
        <v>133</v>
      </c>
      <c r="C34" s="54">
        <v>47</v>
      </c>
      <c r="D34" s="93" t="s">
        <v>48</v>
      </c>
      <c r="E34" s="115">
        <v>38720</v>
      </c>
      <c r="F34" s="48" t="s">
        <v>68</v>
      </c>
      <c r="G34" s="49"/>
      <c r="H34" s="49"/>
      <c r="I34" s="49"/>
      <c r="J34" s="52"/>
      <c r="K34" s="53"/>
    </row>
    <row r="35" spans="1:24" ht="21" customHeight="1" x14ac:dyDescent="0.25">
      <c r="A35" s="48">
        <v>6</v>
      </c>
      <c r="B35" s="120" t="s">
        <v>134</v>
      </c>
      <c r="C35" s="54">
        <v>48</v>
      </c>
      <c r="D35" s="93" t="s">
        <v>48</v>
      </c>
      <c r="E35" s="115">
        <v>38946</v>
      </c>
      <c r="F35" s="48" t="s">
        <v>68</v>
      </c>
      <c r="G35" s="49"/>
      <c r="H35" s="49"/>
      <c r="I35" s="49"/>
      <c r="J35" s="52"/>
      <c r="K35" s="53"/>
    </row>
    <row r="36" spans="1:24" ht="21" customHeight="1" thickBot="1" x14ac:dyDescent="0.3">
      <c r="A36" s="55"/>
      <c r="B36" s="79" t="s">
        <v>29</v>
      </c>
      <c r="C36" s="56"/>
      <c r="D36" s="96"/>
      <c r="E36" s="118"/>
      <c r="F36" s="56"/>
      <c r="G36" s="57"/>
      <c r="H36" s="57"/>
      <c r="I36" s="57"/>
      <c r="J36" s="77"/>
      <c r="K36" s="78"/>
    </row>
    <row r="37" spans="1:24" s="4" customFormat="1" ht="15" customHeight="1" x14ac:dyDescent="0.25">
      <c r="G37" s="5"/>
      <c r="H37" s="5"/>
      <c r="I37" s="5"/>
      <c r="K37" s="6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4" customFormat="1" ht="15" customHeight="1" x14ac:dyDescent="0.25">
      <c r="G38" s="5"/>
      <c r="H38" s="5"/>
      <c r="I38" s="5"/>
      <c r="K38" s="6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4" customFormat="1" ht="15.75" customHeight="1" x14ac:dyDescent="0.25">
      <c r="G39" s="5"/>
      <c r="H39" s="5"/>
      <c r="I39" s="5"/>
      <c r="K39" s="6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4" customFormat="1" ht="23.25" customHeight="1" x14ac:dyDescent="0.25">
      <c r="G40" s="5"/>
      <c r="H40" s="5"/>
      <c r="I40" s="5"/>
      <c r="K40" s="6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4" customFormat="1" ht="15" customHeight="1" x14ac:dyDescent="0.25">
      <c r="G41" s="5"/>
      <c r="H41" s="5"/>
      <c r="I41" s="5"/>
      <c r="K41" s="6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4" customFormat="1" ht="15" customHeight="1" x14ac:dyDescent="0.25">
      <c r="G42" s="5"/>
      <c r="H42" s="5"/>
      <c r="I42" s="5"/>
      <c r="K42" s="6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4" customFormat="1" ht="15" customHeight="1" x14ac:dyDescent="0.25">
      <c r="G43" s="5"/>
      <c r="H43" s="5"/>
      <c r="I43" s="5"/>
      <c r="K43" s="6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4" customFormat="1" ht="15" customHeight="1" x14ac:dyDescent="0.25">
      <c r="G44" s="5"/>
      <c r="H44" s="5"/>
      <c r="I44" s="5"/>
      <c r="K44" s="6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4" customFormat="1" ht="15" customHeight="1" x14ac:dyDescent="0.25">
      <c r="G45" s="5"/>
      <c r="H45" s="5"/>
      <c r="I45" s="5"/>
      <c r="K45" s="6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4" customFormat="1" ht="15.75" customHeight="1" x14ac:dyDescent="0.25">
      <c r="G46" s="5"/>
      <c r="H46" s="5"/>
      <c r="I46" s="5"/>
      <c r="K46" s="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4" customFormat="1" ht="23.25" customHeight="1" x14ac:dyDescent="0.25">
      <c r="G47" s="5"/>
      <c r="H47" s="5"/>
      <c r="I47" s="5"/>
      <c r="K47" s="6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4" customFormat="1" ht="15" customHeight="1" x14ac:dyDescent="0.25">
      <c r="G48" s="5"/>
      <c r="H48" s="5"/>
      <c r="I48" s="5"/>
      <c r="K48" s="6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7:24" s="4" customFormat="1" ht="15" customHeight="1" x14ac:dyDescent="0.25">
      <c r="G49" s="5"/>
      <c r="H49" s="5"/>
      <c r="I49" s="5"/>
      <c r="K49" s="6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7:24" s="4" customFormat="1" ht="15" customHeight="1" x14ac:dyDescent="0.25">
      <c r="G50" s="5"/>
      <c r="H50" s="5"/>
      <c r="I50" s="5"/>
      <c r="K50" s="6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7:24" s="4" customFormat="1" ht="15" customHeight="1" x14ac:dyDescent="0.25">
      <c r="G51" s="5"/>
      <c r="H51" s="5"/>
      <c r="I51" s="5"/>
      <c r="K51" s="6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7:24" s="4" customFormat="1" ht="15" customHeight="1" x14ac:dyDescent="0.25">
      <c r="G52" s="5"/>
      <c r="H52" s="5"/>
      <c r="I52" s="5"/>
      <c r="K52" s="6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7:24" s="4" customFormat="1" ht="15.75" customHeight="1" x14ac:dyDescent="0.25">
      <c r="G53" s="5"/>
      <c r="H53" s="5"/>
      <c r="I53" s="5"/>
      <c r="K53" s="6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7:24" s="4" customFormat="1" ht="23.25" customHeight="1" x14ac:dyDescent="0.25">
      <c r="G54" s="5"/>
      <c r="H54" s="5"/>
      <c r="I54" s="5"/>
      <c r="K54" s="6"/>
      <c r="L54"/>
      <c r="M54"/>
      <c r="N54"/>
      <c r="O54"/>
      <c r="P54"/>
      <c r="Q54"/>
      <c r="R54"/>
      <c r="S54"/>
      <c r="T54"/>
      <c r="U54"/>
      <c r="V54"/>
      <c r="W54"/>
      <c r="X54"/>
    </row>
  </sheetData>
  <mergeCells count="11">
    <mergeCell ref="H7:J7"/>
    <mergeCell ref="A1:K1"/>
    <mergeCell ref="A2:K2"/>
    <mergeCell ref="A3:K3"/>
    <mergeCell ref="A4:K4"/>
    <mergeCell ref="A7:A8"/>
    <mergeCell ref="B7:B8"/>
    <mergeCell ref="C7:C8"/>
    <mergeCell ref="D7:D8"/>
    <mergeCell ref="E7:E8"/>
    <mergeCell ref="F7:F8"/>
  </mergeCells>
  <printOptions horizontalCentered="1"/>
  <pageMargins left="0.23622047244094488" right="0.23622047244094488" top="0.23622047244094488" bottom="0.23622047244094488" header="0" footer="0"/>
  <pageSetup paperSize="9" orientation="portrait" verticalDpi="18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H4" sqref="H4"/>
    </sheetView>
  </sheetViews>
  <sheetFormatPr defaultRowHeight="23.25" x14ac:dyDescent="0.25"/>
  <cols>
    <col min="1" max="4" width="23" style="135" customWidth="1"/>
  </cols>
  <sheetData>
    <row r="1" spans="1:4" ht="120.75" customHeight="1" x14ac:dyDescent="0.25">
      <c r="A1" s="136" t="s">
        <v>157</v>
      </c>
      <c r="B1" s="136" t="s">
        <v>157</v>
      </c>
      <c r="C1" s="136" t="s">
        <v>157</v>
      </c>
      <c r="D1" s="136" t="s">
        <v>157</v>
      </c>
    </row>
    <row r="2" spans="1:4" ht="120.75" customHeight="1" x14ac:dyDescent="0.25">
      <c r="A2" s="136" t="s">
        <v>158</v>
      </c>
      <c r="B2" s="136" t="s">
        <v>158</v>
      </c>
      <c r="C2" s="136" t="s">
        <v>158</v>
      </c>
      <c r="D2" s="136" t="s">
        <v>158</v>
      </c>
    </row>
  </sheetData>
  <printOptions horizontalCentered="1"/>
  <pageMargins left="0.23622047244094491" right="0.23622047244094491" top="0.23622047244094491" bottom="0.23622047244094491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64"/>
  <sheetViews>
    <sheetView topLeftCell="A43" zoomScale="80" zoomScaleNormal="80" workbookViewId="0">
      <selection activeCell="O50" sqref="O50"/>
    </sheetView>
  </sheetViews>
  <sheetFormatPr defaultRowHeight="15" x14ac:dyDescent="0.25"/>
  <cols>
    <col min="1" max="1" width="3.85546875" style="4" customWidth="1"/>
    <col min="2" max="2" width="45.7109375" style="4" customWidth="1"/>
    <col min="3" max="3" width="10.7109375" style="4" customWidth="1"/>
    <col min="4" max="4" width="5.7109375" style="4" customWidth="1"/>
    <col min="5" max="5" width="11.7109375" style="4" customWidth="1"/>
    <col min="6" max="6" width="30.7109375" style="4" customWidth="1"/>
    <col min="7" max="7" width="8.7109375" style="5" customWidth="1"/>
    <col min="8" max="9" width="7.7109375" style="2" customWidth="1"/>
    <col min="10" max="10" width="6.7109375" style="2" customWidth="1"/>
    <col min="11" max="11" width="8.7109375" style="4" customWidth="1"/>
    <col min="12" max="13" width="7.7109375" style="2" customWidth="1"/>
    <col min="14" max="14" width="6.7109375" style="2" customWidth="1"/>
    <col min="15" max="15" width="8.7109375" style="6" customWidth="1"/>
    <col min="16" max="17" width="7.7109375" style="2" customWidth="1"/>
    <col min="18" max="18" width="6.7109375" style="2" customWidth="1"/>
    <col min="19" max="19" width="10.28515625" customWidth="1"/>
    <col min="20" max="20" width="10.7109375" hidden="1" customWidth="1"/>
    <col min="21" max="21" width="10.28515625" customWidth="1"/>
    <col min="22" max="22" width="10.42578125" customWidth="1"/>
  </cols>
  <sheetData>
    <row r="1" spans="1:22" ht="21" customHeight="1" x14ac:dyDescent="0.35">
      <c r="A1" s="243" t="s">
        <v>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1:22" ht="21" customHeight="1" x14ac:dyDescent="0.35">
      <c r="A2" s="243" t="s">
        <v>163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21" customHeight="1" x14ac:dyDescent="0.35">
      <c r="A3" s="243" t="s">
        <v>44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1:22" ht="21" customHeight="1" x14ac:dyDescent="0.35">
      <c r="A4" s="243" t="s">
        <v>45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</row>
    <row r="5" spans="1:22" ht="24" customHeight="1" x14ac:dyDescent="0.3">
      <c r="A5"/>
      <c r="B5" s="94" t="s">
        <v>162</v>
      </c>
      <c r="C5" s="88"/>
      <c r="D5" s="88"/>
      <c r="E5" s="88"/>
      <c r="F5" s="88"/>
      <c r="G5" s="88"/>
      <c r="I5" s="91"/>
      <c r="J5" s="91"/>
      <c r="K5" s="91"/>
      <c r="L5" s="90"/>
      <c r="M5" s="90"/>
      <c r="N5" s="95" t="s">
        <v>40</v>
      </c>
      <c r="R5" s="90"/>
      <c r="S5" s="92"/>
      <c r="T5" s="92"/>
      <c r="U5" s="92"/>
    </row>
    <row r="6" spans="1:22" ht="15.75" thickBot="1" x14ac:dyDescent="0.3">
      <c r="K6" s="7"/>
      <c r="S6" s="1"/>
    </row>
    <row r="7" spans="1:22" ht="29.25" customHeight="1" thickBot="1" x14ac:dyDescent="0.3">
      <c r="A7" s="246" t="s">
        <v>4</v>
      </c>
      <c r="B7" s="248" t="s">
        <v>0</v>
      </c>
      <c r="C7" s="241" t="s">
        <v>37</v>
      </c>
      <c r="D7" s="244" t="s">
        <v>47</v>
      </c>
      <c r="E7" s="241" t="s">
        <v>93</v>
      </c>
      <c r="F7" s="241" t="s">
        <v>30</v>
      </c>
      <c r="G7" s="250" t="s">
        <v>27</v>
      </c>
      <c r="H7" s="251"/>
      <c r="I7" s="251"/>
      <c r="J7" s="252"/>
      <c r="K7" s="238" t="s">
        <v>469</v>
      </c>
      <c r="L7" s="239"/>
      <c r="M7" s="239"/>
      <c r="N7" s="240"/>
      <c r="O7" s="255" t="s">
        <v>159</v>
      </c>
      <c r="P7" s="256"/>
      <c r="Q7" s="256"/>
      <c r="R7" s="257"/>
      <c r="S7" s="253" t="s">
        <v>10</v>
      </c>
      <c r="T7" s="253" t="s">
        <v>32</v>
      </c>
      <c r="U7" s="253" t="s">
        <v>7</v>
      </c>
      <c r="V7" s="253" t="s">
        <v>33</v>
      </c>
    </row>
    <row r="8" spans="1:22" ht="45" customHeight="1" thickBot="1" x14ac:dyDescent="0.3">
      <c r="A8" s="247"/>
      <c r="B8" s="249"/>
      <c r="C8" s="242"/>
      <c r="D8" s="245"/>
      <c r="E8" s="242"/>
      <c r="F8" s="242"/>
      <c r="G8" s="154" t="s">
        <v>2</v>
      </c>
      <c r="H8" s="155" t="s">
        <v>31</v>
      </c>
      <c r="I8" s="156" t="s">
        <v>26</v>
      </c>
      <c r="J8" s="157" t="s">
        <v>24</v>
      </c>
      <c r="K8" s="158" t="s">
        <v>2</v>
      </c>
      <c r="L8" s="155" t="s">
        <v>31</v>
      </c>
      <c r="M8" s="156" t="s">
        <v>26</v>
      </c>
      <c r="N8" s="157" t="s">
        <v>24</v>
      </c>
      <c r="O8" s="158" t="s">
        <v>2</v>
      </c>
      <c r="P8" s="155" t="s">
        <v>31</v>
      </c>
      <c r="Q8" s="156" t="s">
        <v>26</v>
      </c>
      <c r="R8" s="157" t="s">
        <v>24</v>
      </c>
      <c r="S8" s="254"/>
      <c r="T8" s="254"/>
      <c r="U8" s="254"/>
      <c r="V8" s="254"/>
    </row>
    <row r="9" spans="1:22" ht="17.100000000000001" customHeight="1" x14ac:dyDescent="0.25">
      <c r="A9" s="147">
        <v>1</v>
      </c>
      <c r="B9" s="144" t="s">
        <v>544</v>
      </c>
      <c r="C9" s="48"/>
      <c r="D9" s="93" t="s">
        <v>49</v>
      </c>
      <c r="E9" s="153"/>
      <c r="F9" s="206" t="s">
        <v>165</v>
      </c>
      <c r="G9" s="71">
        <v>8.3000000000000007</v>
      </c>
      <c r="H9" s="69">
        <f t="shared" ref="H9:H14" si="0">IF(ISNUMBER(G9),RANK(G9,$G$9:$G$64,1),"")</f>
        <v>13</v>
      </c>
      <c r="I9" s="72">
        <f>IF(H9="","",RANK(H9,$H$9:$H$14,1))</f>
        <v>3</v>
      </c>
      <c r="J9" s="73">
        <f>IF(I9&lt;6,I9,"")</f>
        <v>3</v>
      </c>
      <c r="K9" s="74">
        <v>220</v>
      </c>
      <c r="L9" s="69">
        <f t="shared" ref="L9:L14" si="1">IF(ISNUMBER(K9),RANK(K9,$K$9:$K$64,0),"")</f>
        <v>28</v>
      </c>
      <c r="M9" s="72">
        <f t="shared" ref="M9:M14" si="2">IF(L9="","",RANK(L9,$L$9:$L$14,1))</f>
        <v>4</v>
      </c>
      <c r="N9" s="73">
        <f t="shared" ref="N9:N14" si="3">IF(M9&lt;6,L9,"")</f>
        <v>28</v>
      </c>
      <c r="O9" s="75">
        <v>9.0046296296296304E-4</v>
      </c>
      <c r="P9" s="69">
        <f t="shared" ref="P9:P14" si="4">IF(ISNUMBER(O9),RANK(O9,$O$9:$O$64,1),"")</f>
        <v>29</v>
      </c>
      <c r="Q9" s="72">
        <f t="shared" ref="Q9:Q14" si="5">IF(P9="","",RANK(P9,$P$9:$P$14,1))</f>
        <v>4</v>
      </c>
      <c r="R9" s="73">
        <f>IF(Q9&lt;6,P9,"")</f>
        <v>29</v>
      </c>
      <c r="S9" s="76">
        <f>H9+L9+P9</f>
        <v>70</v>
      </c>
      <c r="T9" s="76">
        <f t="shared" ref="T9:T14" si="6">IF(ISNUMBER(S9),RANK(S9,$S$9:$S$64,1),"")</f>
        <v>24</v>
      </c>
      <c r="U9" s="258">
        <f>SUM(J9:J14,N9:N14,,R9:R14)</f>
        <v>242</v>
      </c>
      <c r="V9" s="260">
        <f>IF(ISNUMBER(U9),RANK(U9,$U$9:$U$64,1),"")</f>
        <v>2</v>
      </c>
    </row>
    <row r="10" spans="1:22" ht="17.100000000000001" customHeight="1" x14ac:dyDescent="0.25">
      <c r="A10" s="147">
        <v>2</v>
      </c>
      <c r="B10" s="144" t="s">
        <v>545</v>
      </c>
      <c r="C10" s="54"/>
      <c r="D10" s="93" t="s">
        <v>49</v>
      </c>
      <c r="E10" s="119"/>
      <c r="F10" s="206" t="s">
        <v>165</v>
      </c>
      <c r="G10" s="49">
        <v>7.9</v>
      </c>
      <c r="H10" s="59">
        <f t="shared" si="0"/>
        <v>3</v>
      </c>
      <c r="I10" s="50">
        <f t="shared" ref="I10:I13" si="7">IF(H10="","",RANK(H10,$H$9:$H$14,1))</f>
        <v>1</v>
      </c>
      <c r="J10" s="51">
        <f t="shared" ref="J10:J14" si="8">IF(I10&lt;6,H10,"")</f>
        <v>3</v>
      </c>
      <c r="K10" s="52">
        <v>231</v>
      </c>
      <c r="L10" s="59">
        <f t="shared" si="1"/>
        <v>18</v>
      </c>
      <c r="M10" s="50">
        <f t="shared" si="2"/>
        <v>3</v>
      </c>
      <c r="N10" s="51">
        <f t="shared" si="3"/>
        <v>18</v>
      </c>
      <c r="O10" s="53">
        <v>7.5347222222222222E-4</v>
      </c>
      <c r="P10" s="59">
        <f t="shared" si="4"/>
        <v>3</v>
      </c>
      <c r="Q10" s="50">
        <f t="shared" si="5"/>
        <v>1</v>
      </c>
      <c r="R10" s="51">
        <f t="shared" ref="R10:R14" si="9">IF(Q10&lt;6,P10,"")</f>
        <v>3</v>
      </c>
      <c r="S10" s="76">
        <f t="shared" ref="S10:S63" si="10">H10+L10+P10</f>
        <v>24</v>
      </c>
      <c r="T10" s="60">
        <f t="shared" si="6"/>
        <v>4</v>
      </c>
      <c r="U10" s="258"/>
      <c r="V10" s="260"/>
    </row>
    <row r="11" spans="1:22" ht="17.100000000000001" customHeight="1" x14ac:dyDescent="0.25">
      <c r="A11" s="147">
        <v>3</v>
      </c>
      <c r="B11" s="144" t="s">
        <v>546</v>
      </c>
      <c r="C11" s="54"/>
      <c r="D11" s="93" t="s">
        <v>49</v>
      </c>
      <c r="E11" s="119"/>
      <c r="F11" s="206" t="s">
        <v>165</v>
      </c>
      <c r="G11" s="49">
        <v>7.9</v>
      </c>
      <c r="H11" s="59">
        <f t="shared" si="0"/>
        <v>3</v>
      </c>
      <c r="I11" s="50">
        <f t="shared" si="7"/>
        <v>1</v>
      </c>
      <c r="J11" s="51">
        <f t="shared" si="8"/>
        <v>3</v>
      </c>
      <c r="K11" s="52">
        <v>263</v>
      </c>
      <c r="L11" s="59">
        <f t="shared" si="1"/>
        <v>2</v>
      </c>
      <c r="M11" s="50">
        <f t="shared" si="2"/>
        <v>1</v>
      </c>
      <c r="N11" s="51">
        <f t="shared" si="3"/>
        <v>2</v>
      </c>
      <c r="O11" s="53">
        <v>9.3865740740740726E-4</v>
      </c>
      <c r="P11" s="59">
        <f t="shared" si="4"/>
        <v>35</v>
      </c>
      <c r="Q11" s="50">
        <f t="shared" si="5"/>
        <v>6</v>
      </c>
      <c r="R11" s="51" t="str">
        <f>IF(Q11&lt;6,P11,"")</f>
        <v/>
      </c>
      <c r="S11" s="76">
        <f t="shared" si="10"/>
        <v>40</v>
      </c>
      <c r="T11" s="60">
        <f t="shared" si="6"/>
        <v>14</v>
      </c>
      <c r="U11" s="258"/>
      <c r="V11" s="260"/>
    </row>
    <row r="12" spans="1:22" ht="17.100000000000001" customHeight="1" x14ac:dyDescent="0.25">
      <c r="A12" s="147">
        <v>4</v>
      </c>
      <c r="B12" s="144" t="s">
        <v>547</v>
      </c>
      <c r="C12" s="54"/>
      <c r="D12" s="93" t="s">
        <v>49</v>
      </c>
      <c r="E12" s="119"/>
      <c r="F12" s="206" t="s">
        <v>165</v>
      </c>
      <c r="G12" s="49">
        <v>8.3000000000000007</v>
      </c>
      <c r="H12" s="59">
        <f t="shared" si="0"/>
        <v>13</v>
      </c>
      <c r="I12" s="50">
        <f t="shared" si="7"/>
        <v>3</v>
      </c>
      <c r="J12" s="51">
        <f t="shared" si="8"/>
        <v>13</v>
      </c>
      <c r="K12" s="52">
        <v>238</v>
      </c>
      <c r="L12" s="59">
        <f t="shared" si="1"/>
        <v>10</v>
      </c>
      <c r="M12" s="50">
        <f t="shared" si="2"/>
        <v>2</v>
      </c>
      <c r="N12" s="51">
        <f t="shared" si="3"/>
        <v>10</v>
      </c>
      <c r="O12" s="53">
        <v>8.3796296296296299E-4</v>
      </c>
      <c r="P12" s="59">
        <f t="shared" si="4"/>
        <v>18</v>
      </c>
      <c r="Q12" s="50">
        <f t="shared" si="5"/>
        <v>2</v>
      </c>
      <c r="R12" s="51">
        <f t="shared" si="9"/>
        <v>18</v>
      </c>
      <c r="S12" s="76">
        <f t="shared" si="10"/>
        <v>41</v>
      </c>
      <c r="T12" s="60">
        <f t="shared" si="6"/>
        <v>15</v>
      </c>
      <c r="U12" s="258"/>
      <c r="V12" s="260"/>
    </row>
    <row r="13" spans="1:22" ht="17.100000000000001" customHeight="1" x14ac:dyDescent="0.25">
      <c r="A13" s="147">
        <v>5</v>
      </c>
      <c r="B13" s="144" t="s">
        <v>548</v>
      </c>
      <c r="C13" s="54"/>
      <c r="D13" s="93" t="s">
        <v>49</v>
      </c>
      <c r="E13" s="119"/>
      <c r="F13" s="206" t="s">
        <v>165</v>
      </c>
      <c r="G13" s="49">
        <v>9</v>
      </c>
      <c r="H13" s="59">
        <f t="shared" si="0"/>
        <v>37</v>
      </c>
      <c r="I13" s="50">
        <f t="shared" si="7"/>
        <v>6</v>
      </c>
      <c r="J13" s="51"/>
      <c r="K13" s="52">
        <v>202</v>
      </c>
      <c r="L13" s="59">
        <f t="shared" si="1"/>
        <v>43</v>
      </c>
      <c r="M13" s="50">
        <f t="shared" si="2"/>
        <v>6</v>
      </c>
      <c r="N13" s="51" t="str">
        <f t="shared" si="3"/>
        <v/>
      </c>
      <c r="O13" s="53">
        <v>9.2129629629629636E-4</v>
      </c>
      <c r="P13" s="59">
        <f t="shared" si="4"/>
        <v>31</v>
      </c>
      <c r="Q13" s="50">
        <f t="shared" si="5"/>
        <v>5</v>
      </c>
      <c r="R13" s="51">
        <f t="shared" si="9"/>
        <v>31</v>
      </c>
      <c r="S13" s="76">
        <f t="shared" si="10"/>
        <v>111</v>
      </c>
      <c r="T13" s="60">
        <f t="shared" si="6"/>
        <v>38</v>
      </c>
      <c r="U13" s="258"/>
      <c r="V13" s="260"/>
    </row>
    <row r="14" spans="1:22" ht="17.100000000000001" customHeight="1" thickBot="1" x14ac:dyDescent="0.3">
      <c r="A14" s="147">
        <v>6</v>
      </c>
      <c r="B14" s="144" t="s">
        <v>549</v>
      </c>
      <c r="C14" s="54"/>
      <c r="D14" s="93" t="s">
        <v>49</v>
      </c>
      <c r="E14" s="119"/>
      <c r="F14" s="206" t="s">
        <v>165</v>
      </c>
      <c r="G14" s="49">
        <v>8.6999999999999993</v>
      </c>
      <c r="H14" s="59">
        <f t="shared" si="0"/>
        <v>28</v>
      </c>
      <c r="I14" s="50">
        <f>IF(H14="","",RANK(H14,$H$9:$H$14,1))</f>
        <v>5</v>
      </c>
      <c r="J14" s="63">
        <f t="shared" si="8"/>
        <v>28</v>
      </c>
      <c r="K14" s="52">
        <v>212</v>
      </c>
      <c r="L14" s="59">
        <f t="shared" si="1"/>
        <v>34</v>
      </c>
      <c r="M14" s="65">
        <f t="shared" si="2"/>
        <v>5</v>
      </c>
      <c r="N14" s="63">
        <f t="shared" si="3"/>
        <v>34</v>
      </c>
      <c r="O14" s="53">
        <v>8.4027777777777779E-4</v>
      </c>
      <c r="P14" s="59">
        <f t="shared" si="4"/>
        <v>19</v>
      </c>
      <c r="Q14" s="65">
        <f t="shared" si="5"/>
        <v>3</v>
      </c>
      <c r="R14" s="63">
        <f t="shared" si="9"/>
        <v>19</v>
      </c>
      <c r="S14" s="76">
        <f t="shared" si="10"/>
        <v>81</v>
      </c>
      <c r="T14" s="60">
        <f t="shared" si="6"/>
        <v>28</v>
      </c>
      <c r="U14" s="259"/>
      <c r="V14" s="261"/>
    </row>
    <row r="15" spans="1:22" ht="26.25" customHeight="1" thickBot="1" x14ac:dyDescent="0.3">
      <c r="A15" s="148"/>
      <c r="B15" s="145" t="s">
        <v>29</v>
      </c>
      <c r="C15" s="56"/>
      <c r="D15" s="96"/>
      <c r="E15" s="118"/>
      <c r="F15" s="205"/>
      <c r="G15" s="57"/>
      <c r="H15" s="70"/>
      <c r="I15" s="66" t="s">
        <v>25</v>
      </c>
      <c r="J15" s="64">
        <f>SUM(J9:J14)</f>
        <v>50</v>
      </c>
      <c r="K15" s="77"/>
      <c r="L15" s="70"/>
      <c r="M15" s="66" t="s">
        <v>25</v>
      </c>
      <c r="N15" s="64">
        <f>SUM(N9:N14)</f>
        <v>92</v>
      </c>
      <c r="O15" s="78"/>
      <c r="P15" s="70"/>
      <c r="Q15" s="66" t="s">
        <v>25</v>
      </c>
      <c r="R15" s="64">
        <f>SUM(R9:R14)</f>
        <v>100</v>
      </c>
      <c r="S15" s="76"/>
      <c r="T15" s="58"/>
      <c r="U15" s="67"/>
      <c r="V15" s="68"/>
    </row>
    <row r="16" spans="1:22" ht="17.100000000000001" customHeight="1" x14ac:dyDescent="0.25">
      <c r="A16" s="147">
        <v>1</v>
      </c>
      <c r="B16" s="144" t="s">
        <v>501</v>
      </c>
      <c r="C16" s="48"/>
      <c r="D16" s="93" t="s">
        <v>49</v>
      </c>
      <c r="E16" s="152"/>
      <c r="F16" s="206" t="s">
        <v>166</v>
      </c>
      <c r="G16" s="71">
        <v>8.6999999999999993</v>
      </c>
      <c r="H16" s="69">
        <f t="shared" ref="H16:H21" si="11">IF(ISNUMBER(G16),RANK(G16,$G$9:$G$64,1),"")</f>
        <v>28</v>
      </c>
      <c r="I16" s="72">
        <f>IF(H16="","",RANK(H16,$H$16:$H$21,1))</f>
        <v>6</v>
      </c>
      <c r="J16" s="73" t="str">
        <f>IF(I16&lt;6,H16,"")</f>
        <v/>
      </c>
      <c r="K16" s="74">
        <v>220</v>
      </c>
      <c r="L16" s="69">
        <f t="shared" ref="L16:L21" si="12">IF(ISNUMBER(K16),RANK(K16,$K$9:$K$64,0),"")</f>
        <v>28</v>
      </c>
      <c r="M16" s="72">
        <f>IF(L16="","",RANK(L16,L16:L21,1))</f>
        <v>6</v>
      </c>
      <c r="N16" s="73" t="str">
        <f>IF(M16&lt;6,L16,"")</f>
        <v/>
      </c>
      <c r="O16" s="75">
        <v>8.9120370370370362E-4</v>
      </c>
      <c r="P16" s="69">
        <f t="shared" ref="P16:P21" si="13">IF(ISNUMBER(O16),RANK(O16,$O$9:$O$64,1),"")</f>
        <v>28</v>
      </c>
      <c r="Q16" s="72">
        <f>IF(P16="","",RANK(P16,$P$16:$P$21,1))</f>
        <v>6</v>
      </c>
      <c r="R16" s="73" t="str">
        <f>IF(Q16&lt;6,P16,"")</f>
        <v/>
      </c>
      <c r="S16" s="76">
        <f t="shared" si="10"/>
        <v>84</v>
      </c>
      <c r="T16" s="76">
        <f t="shared" ref="T16:T21" si="14">IF(ISNUMBER(S16),RANK(S16,$S$9:$S$64,1),"")</f>
        <v>29</v>
      </c>
      <c r="U16" s="258">
        <f>SUM(J16:J21,N16:N21,R16:R21)</f>
        <v>194</v>
      </c>
      <c r="V16" s="260">
        <f>IF(ISNUMBER(U16),RANK(U16,$U$9:$U$64,1),"")</f>
        <v>1</v>
      </c>
    </row>
    <row r="17" spans="1:22" ht="17.100000000000001" customHeight="1" x14ac:dyDescent="0.25">
      <c r="A17" s="147">
        <v>2</v>
      </c>
      <c r="B17" s="144" t="s">
        <v>524</v>
      </c>
      <c r="C17" s="54"/>
      <c r="D17" s="93" t="s">
        <v>49</v>
      </c>
      <c r="E17" s="115"/>
      <c r="F17" s="206" t="s">
        <v>166</v>
      </c>
      <c r="G17" s="49">
        <v>8.1999999999999993</v>
      </c>
      <c r="H17" s="59">
        <f t="shared" si="11"/>
        <v>9</v>
      </c>
      <c r="I17" s="50">
        <f t="shared" ref="I17:I21" si="15">IF(H17="","",RANK(H17,$H$16:$H$21,1))</f>
        <v>3</v>
      </c>
      <c r="J17" s="51">
        <f>IF(I17&lt;6,H17,"")</f>
        <v>9</v>
      </c>
      <c r="K17" s="52">
        <v>236</v>
      </c>
      <c r="L17" s="59">
        <f t="shared" si="12"/>
        <v>13</v>
      </c>
      <c r="M17" s="50">
        <f>IF(L17="","",RANK(L17,L16:L21,1))</f>
        <v>3</v>
      </c>
      <c r="N17" s="51">
        <f>IF(M17&lt;6,L17,"")</f>
        <v>13</v>
      </c>
      <c r="O17" s="53">
        <v>7.9282407407407394E-4</v>
      </c>
      <c r="P17" s="59">
        <f t="shared" si="13"/>
        <v>10</v>
      </c>
      <c r="Q17" s="50">
        <f t="shared" ref="Q17:Q21" si="16">IF(P17="","",RANK(P17,$P$16:$P$21,1))</f>
        <v>2</v>
      </c>
      <c r="R17" s="51">
        <f t="shared" ref="R17" si="17">IF(Q17&lt;6,P17,"")</f>
        <v>10</v>
      </c>
      <c r="S17" s="76">
        <f t="shared" si="10"/>
        <v>32</v>
      </c>
      <c r="T17" s="60">
        <f t="shared" si="14"/>
        <v>11</v>
      </c>
      <c r="U17" s="258"/>
      <c r="V17" s="260"/>
    </row>
    <row r="18" spans="1:22" ht="17.100000000000001" customHeight="1" x14ac:dyDescent="0.25">
      <c r="A18" s="147">
        <v>3</v>
      </c>
      <c r="B18" s="144" t="s">
        <v>525</v>
      </c>
      <c r="C18" s="54"/>
      <c r="D18" s="93" t="s">
        <v>49</v>
      </c>
      <c r="E18" s="115"/>
      <c r="F18" s="206" t="s">
        <v>166</v>
      </c>
      <c r="G18" s="49">
        <v>8.3000000000000007</v>
      </c>
      <c r="H18" s="59">
        <f t="shared" si="11"/>
        <v>13</v>
      </c>
      <c r="I18" s="50">
        <f t="shared" si="15"/>
        <v>4</v>
      </c>
      <c r="J18" s="51">
        <f>IF(I18&lt;6,H18,"")</f>
        <v>13</v>
      </c>
      <c r="K18" s="52">
        <v>224</v>
      </c>
      <c r="L18" s="59">
        <f t="shared" si="12"/>
        <v>24</v>
      </c>
      <c r="M18" s="50">
        <f>IF(L18="","",RANK(L18,L16:L21,1))</f>
        <v>5</v>
      </c>
      <c r="N18" s="51">
        <f>IF(M18&lt;6,L18,"")</f>
        <v>24</v>
      </c>
      <c r="O18" s="53">
        <v>8.6689814814814822E-4</v>
      </c>
      <c r="P18" s="59">
        <f t="shared" si="13"/>
        <v>25</v>
      </c>
      <c r="Q18" s="50">
        <f t="shared" si="16"/>
        <v>5</v>
      </c>
      <c r="R18" s="51">
        <f>IF(Q18&lt;6,P18,"")</f>
        <v>25</v>
      </c>
      <c r="S18" s="76">
        <f t="shared" si="10"/>
        <v>62</v>
      </c>
      <c r="T18" s="60">
        <f t="shared" si="14"/>
        <v>21</v>
      </c>
      <c r="U18" s="258"/>
      <c r="V18" s="260"/>
    </row>
    <row r="19" spans="1:22" ht="17.100000000000001" customHeight="1" x14ac:dyDescent="0.25">
      <c r="A19" s="147">
        <v>4</v>
      </c>
      <c r="B19" s="144" t="s">
        <v>526</v>
      </c>
      <c r="C19" s="54"/>
      <c r="D19" s="93" t="s">
        <v>49</v>
      </c>
      <c r="E19" s="115"/>
      <c r="F19" s="206" t="s">
        <v>166</v>
      </c>
      <c r="G19" s="49">
        <v>8.1</v>
      </c>
      <c r="H19" s="59">
        <f t="shared" si="11"/>
        <v>6</v>
      </c>
      <c r="I19" s="50">
        <f t="shared" si="15"/>
        <v>1</v>
      </c>
      <c r="J19" s="51">
        <f t="shared" ref="J19:J20" si="18">IF(I19&lt;6,H19,"")</f>
        <v>6</v>
      </c>
      <c r="K19" s="52">
        <v>252</v>
      </c>
      <c r="L19" s="59">
        <f t="shared" si="12"/>
        <v>5</v>
      </c>
      <c r="M19" s="50">
        <f>IF(L19="","",RANK(L19,L16:L21,1))</f>
        <v>1</v>
      </c>
      <c r="N19" s="51">
        <f t="shared" ref="N19:N21" si="19">IF(M19&lt;6,L19,"")</f>
        <v>5</v>
      </c>
      <c r="O19" s="53">
        <v>8.0787037037037036E-4</v>
      </c>
      <c r="P19" s="59">
        <f t="shared" si="13"/>
        <v>12</v>
      </c>
      <c r="Q19" s="50">
        <f t="shared" si="16"/>
        <v>3</v>
      </c>
      <c r="R19" s="51">
        <f t="shared" ref="R19:R21" si="20">IF(Q19&lt;6,P19,"")</f>
        <v>12</v>
      </c>
      <c r="S19" s="76">
        <f t="shared" si="10"/>
        <v>23</v>
      </c>
      <c r="T19" s="60">
        <f t="shared" si="14"/>
        <v>3</v>
      </c>
      <c r="U19" s="258"/>
      <c r="V19" s="260"/>
    </row>
    <row r="20" spans="1:22" ht="17.100000000000001" customHeight="1" x14ac:dyDescent="0.25">
      <c r="A20" s="147">
        <v>5</v>
      </c>
      <c r="B20" s="144" t="s">
        <v>527</v>
      </c>
      <c r="C20" s="54"/>
      <c r="D20" s="93" t="s">
        <v>49</v>
      </c>
      <c r="E20" s="115"/>
      <c r="F20" s="206" t="s">
        <v>166</v>
      </c>
      <c r="G20" s="49">
        <v>8.4</v>
      </c>
      <c r="H20" s="59">
        <f t="shared" si="11"/>
        <v>21</v>
      </c>
      <c r="I20" s="50">
        <f t="shared" si="15"/>
        <v>5</v>
      </c>
      <c r="J20" s="51">
        <f t="shared" si="18"/>
        <v>21</v>
      </c>
      <c r="K20" s="52">
        <v>242</v>
      </c>
      <c r="L20" s="59">
        <f t="shared" si="12"/>
        <v>7</v>
      </c>
      <c r="M20" s="50">
        <f>IF(L20="","",RANK(L20,L16:L21,1))</f>
        <v>2</v>
      </c>
      <c r="N20" s="51">
        <f t="shared" si="19"/>
        <v>7</v>
      </c>
      <c r="O20" s="53">
        <v>8.1481481481481476E-4</v>
      </c>
      <c r="P20" s="59">
        <f t="shared" si="13"/>
        <v>16</v>
      </c>
      <c r="Q20" s="50">
        <f t="shared" si="16"/>
        <v>4</v>
      </c>
      <c r="R20" s="51">
        <f t="shared" si="20"/>
        <v>16</v>
      </c>
      <c r="S20" s="76">
        <f t="shared" si="10"/>
        <v>44</v>
      </c>
      <c r="T20" s="60">
        <f t="shared" si="14"/>
        <v>16</v>
      </c>
      <c r="U20" s="258"/>
      <c r="V20" s="260"/>
    </row>
    <row r="21" spans="1:22" ht="17.100000000000001" customHeight="1" thickBot="1" x14ac:dyDescent="0.3">
      <c r="A21" s="147">
        <v>6</v>
      </c>
      <c r="B21" s="227" t="s">
        <v>528</v>
      </c>
      <c r="C21" s="134"/>
      <c r="D21" s="93" t="s">
        <v>49</v>
      </c>
      <c r="E21" s="115"/>
      <c r="F21" s="206" t="s">
        <v>166</v>
      </c>
      <c r="G21" s="49">
        <v>8.1</v>
      </c>
      <c r="H21" s="59">
        <f t="shared" si="11"/>
        <v>6</v>
      </c>
      <c r="I21" s="50">
        <f t="shared" si="15"/>
        <v>1</v>
      </c>
      <c r="J21" s="51">
        <f>IF(I21&lt;6,H21,"")</f>
        <v>6</v>
      </c>
      <c r="K21" s="52">
        <v>227</v>
      </c>
      <c r="L21" s="59">
        <f t="shared" si="12"/>
        <v>22</v>
      </c>
      <c r="M21" s="50">
        <f>IF(L21="","",RANK(L21,L16:L21,1))</f>
        <v>4</v>
      </c>
      <c r="N21" s="63">
        <f t="shared" si="19"/>
        <v>22</v>
      </c>
      <c r="O21" s="53">
        <v>7.6273148148148153E-4</v>
      </c>
      <c r="P21" s="59">
        <f t="shared" si="13"/>
        <v>5</v>
      </c>
      <c r="Q21" s="50">
        <f t="shared" si="16"/>
        <v>1</v>
      </c>
      <c r="R21" s="63">
        <f t="shared" si="20"/>
        <v>5</v>
      </c>
      <c r="S21" s="76">
        <f t="shared" si="10"/>
        <v>33</v>
      </c>
      <c r="T21" s="60">
        <f t="shared" si="14"/>
        <v>12</v>
      </c>
      <c r="U21" s="259"/>
      <c r="V21" s="261"/>
    </row>
    <row r="22" spans="1:22" ht="26.25" customHeight="1" thickBot="1" x14ac:dyDescent="0.3">
      <c r="A22" s="148"/>
      <c r="B22" s="145" t="s">
        <v>29</v>
      </c>
      <c r="C22" s="56"/>
      <c r="D22" s="96"/>
      <c r="E22" s="118"/>
      <c r="F22" s="205"/>
      <c r="G22" s="57"/>
      <c r="H22" s="70"/>
      <c r="I22" s="66" t="s">
        <v>25</v>
      </c>
      <c r="J22" s="64">
        <f>SUM(J16:J21)</f>
        <v>55</v>
      </c>
      <c r="K22" s="77"/>
      <c r="L22" s="70"/>
      <c r="M22" s="66" t="s">
        <v>25</v>
      </c>
      <c r="N22" s="64">
        <f>SUM(N16:N21)</f>
        <v>71</v>
      </c>
      <c r="O22" s="78"/>
      <c r="P22" s="70"/>
      <c r="Q22" s="66" t="s">
        <v>25</v>
      </c>
      <c r="R22" s="64">
        <f>SUM(R16:R21)</f>
        <v>68</v>
      </c>
      <c r="S22" s="76"/>
      <c r="T22" s="58"/>
      <c r="U22" s="67"/>
      <c r="V22" s="68"/>
    </row>
    <row r="23" spans="1:22" ht="17.100000000000001" customHeight="1" x14ac:dyDescent="0.25">
      <c r="A23" s="147">
        <v>1</v>
      </c>
      <c r="B23" s="144" t="s">
        <v>494</v>
      </c>
      <c r="C23" s="48"/>
      <c r="D23" s="93" t="s">
        <v>49</v>
      </c>
      <c r="E23" s="152"/>
      <c r="F23" s="206" t="s">
        <v>167</v>
      </c>
      <c r="G23" s="71">
        <v>8.3000000000000007</v>
      </c>
      <c r="H23" s="69">
        <f t="shared" ref="H23:H28" si="21">IF(ISNUMBER(G23),RANK(G23,$G$9:$G$64,1),"")</f>
        <v>13</v>
      </c>
      <c r="I23" s="72">
        <f>IF(H23="","",RANK(H23,$H$23:$H$28,1))</f>
        <v>1</v>
      </c>
      <c r="J23" s="73">
        <f t="shared" ref="J23:J28" si="22">IF(I23&lt;6,H23,"")</f>
        <v>13</v>
      </c>
      <c r="K23" s="74">
        <v>235</v>
      </c>
      <c r="L23" s="69">
        <f t="shared" ref="L23:L28" si="23">IF(ISNUMBER(K23),RANK(K23,$K$9:$K$64,0),"")</f>
        <v>14</v>
      </c>
      <c r="M23" s="72">
        <f>IF(L23="","",RANK(L23,L23:L28,1))</f>
        <v>3</v>
      </c>
      <c r="N23" s="73">
        <f>IF(M23&lt;6,L23,"")</f>
        <v>14</v>
      </c>
      <c r="O23" s="75">
        <v>9.3865740740740726E-4</v>
      </c>
      <c r="P23" s="69">
        <f t="shared" ref="P23:P28" si="24">IF(ISNUMBER(O23),RANK(O23,$O$9:$O$64,1),"")</f>
        <v>35</v>
      </c>
      <c r="Q23" s="72">
        <f>IF(P23="","",RANK(P23,$P$23:$P$28,1))</f>
        <v>4</v>
      </c>
      <c r="R23" s="73">
        <f>IF(Q23&lt;6,P23,"")</f>
        <v>35</v>
      </c>
      <c r="S23" s="76">
        <f t="shared" si="10"/>
        <v>62</v>
      </c>
      <c r="T23" s="76">
        <f t="shared" ref="T23:T28" si="25">IF(ISNUMBER(S23),RANK(S23,$S$9:$S$64,1),"")</f>
        <v>21</v>
      </c>
      <c r="U23" s="258">
        <f>SUM(J23:J28,N23:N28,R23:R28)</f>
        <v>317</v>
      </c>
      <c r="V23" s="260">
        <f>IF(ISNUMBER(U23),RANK(U23,$U$9:$U$64,1),"")</f>
        <v>6</v>
      </c>
    </row>
    <row r="24" spans="1:22" ht="17.100000000000001" customHeight="1" x14ac:dyDescent="0.25">
      <c r="A24" s="147">
        <v>2</v>
      </c>
      <c r="B24" s="144" t="s">
        <v>495</v>
      </c>
      <c r="C24" s="54"/>
      <c r="D24" s="93" t="s">
        <v>49</v>
      </c>
      <c r="E24" s="115"/>
      <c r="F24" s="206" t="s">
        <v>167</v>
      </c>
      <c r="G24" s="49">
        <v>8.5</v>
      </c>
      <c r="H24" s="59">
        <f t="shared" si="21"/>
        <v>24</v>
      </c>
      <c r="I24" s="50">
        <f t="shared" ref="I24:I28" si="26">IF(H24="","",RANK(H24,$H$23:$H$28,1))</f>
        <v>4</v>
      </c>
      <c r="J24" s="51">
        <f t="shared" si="22"/>
        <v>24</v>
      </c>
      <c r="K24" s="52">
        <v>238</v>
      </c>
      <c r="L24" s="59">
        <f t="shared" si="23"/>
        <v>10</v>
      </c>
      <c r="M24" s="50">
        <f>IF(L24="","",RANK(L24,L23:L28,1))</f>
        <v>1</v>
      </c>
      <c r="N24" s="51">
        <f>IF(M24&lt;6,L24,"")</f>
        <v>10</v>
      </c>
      <c r="O24" s="53">
        <v>9.3171296296296307E-4</v>
      </c>
      <c r="P24" s="59">
        <f t="shared" si="24"/>
        <v>34</v>
      </c>
      <c r="Q24" s="50">
        <f t="shared" ref="Q24:Q28" si="27">IF(P24="","",RANK(P24,$P$23:$P$28,1))</f>
        <v>3</v>
      </c>
      <c r="R24" s="51">
        <f t="shared" ref="R24" si="28">IF(Q24&lt;6,P24,"")</f>
        <v>34</v>
      </c>
      <c r="S24" s="76">
        <f t="shared" si="10"/>
        <v>68</v>
      </c>
      <c r="T24" s="60">
        <f t="shared" si="25"/>
        <v>23</v>
      </c>
      <c r="U24" s="258"/>
      <c r="V24" s="260"/>
    </row>
    <row r="25" spans="1:22" ht="17.100000000000001" customHeight="1" x14ac:dyDescent="0.25">
      <c r="A25" s="147">
        <v>3</v>
      </c>
      <c r="B25" s="144" t="s">
        <v>496</v>
      </c>
      <c r="C25" s="54"/>
      <c r="D25" s="93" t="s">
        <v>49</v>
      </c>
      <c r="E25" s="115"/>
      <c r="F25" s="206" t="s">
        <v>167</v>
      </c>
      <c r="G25" s="49">
        <v>8.6999999999999993</v>
      </c>
      <c r="H25" s="59">
        <f t="shared" si="21"/>
        <v>28</v>
      </c>
      <c r="I25" s="50">
        <f t="shared" si="26"/>
        <v>5</v>
      </c>
      <c r="J25" s="51">
        <f t="shared" si="22"/>
        <v>28</v>
      </c>
      <c r="K25" s="52">
        <v>229</v>
      </c>
      <c r="L25" s="59">
        <f t="shared" si="23"/>
        <v>19</v>
      </c>
      <c r="M25" s="50">
        <f>IF(L25="","",RANK(L25,L23:L28,1))</f>
        <v>4</v>
      </c>
      <c r="N25" s="51">
        <f>IF(M25&lt;6,L25,"")</f>
        <v>19</v>
      </c>
      <c r="O25" s="53">
        <v>8.7731481481481482E-4</v>
      </c>
      <c r="P25" s="59">
        <f t="shared" si="24"/>
        <v>26</v>
      </c>
      <c r="Q25" s="50">
        <f t="shared" si="27"/>
        <v>2</v>
      </c>
      <c r="R25" s="51">
        <f>IF(Q25&lt;6,P25,"")</f>
        <v>26</v>
      </c>
      <c r="S25" s="76">
        <f t="shared" si="10"/>
        <v>73</v>
      </c>
      <c r="T25" s="60">
        <f t="shared" si="25"/>
        <v>25</v>
      </c>
      <c r="U25" s="258"/>
      <c r="V25" s="260"/>
    </row>
    <row r="26" spans="1:22" ht="17.100000000000001" customHeight="1" x14ac:dyDescent="0.25">
      <c r="A26" s="147">
        <v>4</v>
      </c>
      <c r="B26" s="227" t="s">
        <v>497</v>
      </c>
      <c r="C26" s="134"/>
      <c r="D26" s="93" t="s">
        <v>49</v>
      </c>
      <c r="E26" s="115"/>
      <c r="F26" s="206" t="s">
        <v>167</v>
      </c>
      <c r="G26" s="49">
        <v>8.3000000000000007</v>
      </c>
      <c r="H26" s="59">
        <f t="shared" si="21"/>
        <v>13</v>
      </c>
      <c r="I26" s="50">
        <f t="shared" si="26"/>
        <v>1</v>
      </c>
      <c r="J26" s="51">
        <f t="shared" si="22"/>
        <v>13</v>
      </c>
      <c r="K26" s="52">
        <v>237</v>
      </c>
      <c r="L26" s="59">
        <f t="shared" si="23"/>
        <v>12</v>
      </c>
      <c r="M26" s="50">
        <f>IF(L26="","",RANK(L26,L23:L28,1))</f>
        <v>2</v>
      </c>
      <c r="N26" s="51">
        <f t="shared" ref="N26:N28" si="29">IF(M26&lt;6,L26,"")</f>
        <v>12</v>
      </c>
      <c r="O26" s="53">
        <v>7.245370370370371E-4</v>
      </c>
      <c r="P26" s="59">
        <f t="shared" si="24"/>
        <v>1</v>
      </c>
      <c r="Q26" s="50">
        <f t="shared" si="27"/>
        <v>1</v>
      </c>
      <c r="R26" s="51">
        <f t="shared" ref="R26:R28" si="30">IF(Q26&lt;6,P26,"")</f>
        <v>1</v>
      </c>
      <c r="S26" s="76">
        <f t="shared" si="10"/>
        <v>26</v>
      </c>
      <c r="T26" s="60">
        <f t="shared" si="25"/>
        <v>7</v>
      </c>
      <c r="U26" s="258"/>
      <c r="V26" s="260"/>
    </row>
    <row r="27" spans="1:22" ht="17.100000000000001" customHeight="1" x14ac:dyDescent="0.25">
      <c r="A27" s="147">
        <v>5</v>
      </c>
      <c r="B27" s="144" t="s">
        <v>498</v>
      </c>
      <c r="C27" s="54"/>
      <c r="D27" s="93" t="s">
        <v>49</v>
      </c>
      <c r="E27" s="115"/>
      <c r="F27" s="206" t="s">
        <v>167</v>
      </c>
      <c r="G27" s="49">
        <v>9.6999999999999993</v>
      </c>
      <c r="H27" s="59">
        <f t="shared" si="21"/>
        <v>46</v>
      </c>
      <c r="I27" s="50">
        <f t="shared" si="26"/>
        <v>6</v>
      </c>
      <c r="J27" s="51" t="str">
        <f t="shared" si="22"/>
        <v/>
      </c>
      <c r="K27" s="52">
        <v>176</v>
      </c>
      <c r="L27" s="59">
        <f t="shared" si="23"/>
        <v>47</v>
      </c>
      <c r="M27" s="50">
        <f>IF(L27="","",RANK(L27,L23:L28,1))</f>
        <v>6</v>
      </c>
      <c r="N27" s="51" t="str">
        <f t="shared" si="29"/>
        <v/>
      </c>
      <c r="O27" s="53">
        <v>1.0902777777777779E-3</v>
      </c>
      <c r="P27" s="59">
        <f t="shared" si="24"/>
        <v>46</v>
      </c>
      <c r="Q27" s="50">
        <f t="shared" si="27"/>
        <v>6</v>
      </c>
      <c r="R27" s="51" t="str">
        <f t="shared" si="30"/>
        <v/>
      </c>
      <c r="S27" s="76">
        <f t="shared" si="10"/>
        <v>139</v>
      </c>
      <c r="T27" s="60">
        <f t="shared" si="25"/>
        <v>47</v>
      </c>
      <c r="U27" s="258"/>
      <c r="V27" s="260"/>
    </row>
    <row r="28" spans="1:22" ht="17.100000000000001" customHeight="1" thickBot="1" x14ac:dyDescent="0.3">
      <c r="A28" s="147">
        <v>6</v>
      </c>
      <c r="B28" s="144" t="s">
        <v>499</v>
      </c>
      <c r="C28" s="54"/>
      <c r="D28" s="93" t="s">
        <v>49</v>
      </c>
      <c r="E28" s="115"/>
      <c r="F28" s="206" t="s">
        <v>167</v>
      </c>
      <c r="G28" s="49">
        <v>8.3000000000000007</v>
      </c>
      <c r="H28" s="59">
        <f t="shared" si="21"/>
        <v>13</v>
      </c>
      <c r="I28" s="50">
        <f t="shared" si="26"/>
        <v>1</v>
      </c>
      <c r="J28" s="63">
        <f t="shared" si="22"/>
        <v>13</v>
      </c>
      <c r="K28" s="52">
        <v>210</v>
      </c>
      <c r="L28" s="59">
        <f t="shared" si="23"/>
        <v>35</v>
      </c>
      <c r="M28" s="50">
        <f>IF(L28="","",RANK(L28,L23:L28,1))</f>
        <v>5</v>
      </c>
      <c r="N28" s="63">
        <f t="shared" si="29"/>
        <v>35</v>
      </c>
      <c r="O28" s="53">
        <v>9.7222222222222209E-4</v>
      </c>
      <c r="P28" s="59">
        <f t="shared" si="24"/>
        <v>40</v>
      </c>
      <c r="Q28" s="50">
        <f t="shared" si="27"/>
        <v>5</v>
      </c>
      <c r="R28" s="63">
        <f t="shared" si="30"/>
        <v>40</v>
      </c>
      <c r="S28" s="76">
        <f t="shared" si="10"/>
        <v>88</v>
      </c>
      <c r="T28" s="60">
        <f t="shared" si="25"/>
        <v>31</v>
      </c>
      <c r="U28" s="259"/>
      <c r="V28" s="261"/>
    </row>
    <row r="29" spans="1:22" ht="26.25" customHeight="1" thickBot="1" x14ac:dyDescent="0.3">
      <c r="A29" s="148"/>
      <c r="B29" s="145" t="s">
        <v>29</v>
      </c>
      <c r="C29" s="56"/>
      <c r="D29" s="96"/>
      <c r="E29" s="118"/>
      <c r="F29" s="205"/>
      <c r="G29" s="57"/>
      <c r="H29" s="70"/>
      <c r="I29" s="66" t="s">
        <v>25</v>
      </c>
      <c r="J29" s="64">
        <f>SUM(J23:J28)</f>
        <v>91</v>
      </c>
      <c r="K29" s="77"/>
      <c r="L29" s="70"/>
      <c r="M29" s="66" t="s">
        <v>25</v>
      </c>
      <c r="N29" s="64">
        <f>SUM(N23:N28)</f>
        <v>90</v>
      </c>
      <c r="O29" s="78"/>
      <c r="P29" s="70"/>
      <c r="Q29" s="66" t="s">
        <v>25</v>
      </c>
      <c r="R29" s="64">
        <f>SUM(R23:R28)</f>
        <v>136</v>
      </c>
      <c r="S29" s="76"/>
      <c r="T29" s="58"/>
      <c r="U29" s="67"/>
      <c r="V29" s="68"/>
    </row>
    <row r="30" spans="1:22" ht="17.100000000000001" customHeight="1" x14ac:dyDescent="0.25">
      <c r="A30" s="147">
        <v>1</v>
      </c>
      <c r="B30" s="144" t="s">
        <v>500</v>
      </c>
      <c r="C30" s="48"/>
      <c r="D30" s="93" t="s">
        <v>49</v>
      </c>
      <c r="E30" s="152"/>
      <c r="F30" s="206" t="s">
        <v>168</v>
      </c>
      <c r="G30" s="71">
        <v>8.6</v>
      </c>
      <c r="H30" s="69">
        <f t="shared" ref="H30:H35" si="31">IF(ISNUMBER(G30),RANK(G30,$G$9:$G$64,1),"")</f>
        <v>26</v>
      </c>
      <c r="I30" s="72">
        <f>IF(H30="","",RANK(H30,$H$30:$H$35,1))</f>
        <v>4</v>
      </c>
      <c r="J30" s="73">
        <f t="shared" ref="J30:J35" si="32">IF(I30&lt;6,H30,"")</f>
        <v>26</v>
      </c>
      <c r="K30" s="74">
        <v>207</v>
      </c>
      <c r="L30" s="69">
        <f t="shared" ref="L30:L35" si="33">IF(ISNUMBER(K30),RANK(K30,$K$9:$K$64,0),"")</f>
        <v>37</v>
      </c>
      <c r="M30" s="72">
        <f>IF(L30="","",RANK(L30,L30:L35,1))</f>
        <v>5</v>
      </c>
      <c r="N30" s="73">
        <f>IF(M30&lt;6,L30,"")</f>
        <v>37</v>
      </c>
      <c r="O30" s="75">
        <v>8.0902777777777787E-4</v>
      </c>
      <c r="P30" s="69">
        <f t="shared" ref="P30:P35" si="34">IF(ISNUMBER(O30),RANK(O30,$O$9:$O$64,1),"")</f>
        <v>14</v>
      </c>
      <c r="Q30" s="72">
        <f>IF(P30="","",RANK(P30,$P$30:$P$35,1))</f>
        <v>3</v>
      </c>
      <c r="R30" s="73">
        <f>IF(Q30&lt;6,P30,"")</f>
        <v>14</v>
      </c>
      <c r="S30" s="76">
        <f t="shared" si="10"/>
        <v>77</v>
      </c>
      <c r="T30" s="76">
        <f t="shared" ref="T30:T35" si="35">IF(ISNUMBER(S30),RANK(S30,$S$9:$S$64,1),"")</f>
        <v>27</v>
      </c>
      <c r="U30" s="258">
        <f>SUM(J30:J35,N30:N35,R30:R35)</f>
        <v>273</v>
      </c>
      <c r="V30" s="260">
        <f>IF(ISNUMBER(U30),RANK(U30,$U$9:$U$64,1),"")</f>
        <v>4</v>
      </c>
    </row>
    <row r="31" spans="1:22" ht="17.100000000000001" customHeight="1" x14ac:dyDescent="0.25">
      <c r="A31" s="147">
        <v>2</v>
      </c>
      <c r="B31" s="144" t="s">
        <v>501</v>
      </c>
      <c r="C31" s="54"/>
      <c r="D31" s="93" t="s">
        <v>49</v>
      </c>
      <c r="E31" s="115"/>
      <c r="F31" s="206" t="s">
        <v>168</v>
      </c>
      <c r="G31" s="49">
        <v>8.1</v>
      </c>
      <c r="H31" s="59">
        <f t="shared" si="31"/>
        <v>6</v>
      </c>
      <c r="I31" s="50">
        <f t="shared" ref="I31:I35" si="36">IF(H31="","",RANK(H31,$H$30:$H$35,1))</f>
        <v>1</v>
      </c>
      <c r="J31" s="51">
        <f t="shared" si="32"/>
        <v>6</v>
      </c>
      <c r="K31" s="52">
        <v>242</v>
      </c>
      <c r="L31" s="59">
        <f t="shared" si="33"/>
        <v>7</v>
      </c>
      <c r="M31" s="50">
        <f>IF(L31="","",RANK(L31,L30:L35,1))</f>
        <v>1</v>
      </c>
      <c r="N31" s="51">
        <f>IF(M31&lt;6,L31,"")</f>
        <v>7</v>
      </c>
      <c r="O31" s="53">
        <v>8.3449074074074068E-4</v>
      </c>
      <c r="P31" s="59">
        <f t="shared" si="34"/>
        <v>17</v>
      </c>
      <c r="Q31" s="50">
        <f t="shared" ref="Q31:Q35" si="37">IF(P31="","",RANK(P31,$P$30:$P$35,1))</f>
        <v>4</v>
      </c>
      <c r="R31" s="51">
        <f t="shared" ref="R31" si="38">IF(Q31&lt;6,P31,"")</f>
        <v>17</v>
      </c>
      <c r="S31" s="76">
        <f t="shared" si="10"/>
        <v>30</v>
      </c>
      <c r="T31" s="60">
        <f t="shared" si="35"/>
        <v>9</v>
      </c>
      <c r="U31" s="258"/>
      <c r="V31" s="260"/>
    </row>
    <row r="32" spans="1:22" ht="17.100000000000001" customHeight="1" x14ac:dyDescent="0.25">
      <c r="A32" s="147">
        <v>3</v>
      </c>
      <c r="B32" s="144" t="s">
        <v>502</v>
      </c>
      <c r="C32" s="54"/>
      <c r="D32" s="93" t="s">
        <v>49</v>
      </c>
      <c r="E32" s="115"/>
      <c r="F32" s="206" t="s">
        <v>168</v>
      </c>
      <c r="G32" s="49">
        <v>8.9</v>
      </c>
      <c r="H32" s="59">
        <f t="shared" si="31"/>
        <v>33</v>
      </c>
      <c r="I32" s="50">
        <f t="shared" si="36"/>
        <v>5</v>
      </c>
      <c r="J32" s="51">
        <f t="shared" si="32"/>
        <v>33</v>
      </c>
      <c r="K32" s="52">
        <v>205</v>
      </c>
      <c r="L32" s="59">
        <f t="shared" si="33"/>
        <v>40</v>
      </c>
      <c r="M32" s="50">
        <f>IF(L32="","",RANK(L32,L30:L35,1))</f>
        <v>6</v>
      </c>
      <c r="N32" s="51" t="str">
        <f>IF(M32&lt;6,L32,"")</f>
        <v/>
      </c>
      <c r="O32" s="53">
        <v>9.756944444444444E-4</v>
      </c>
      <c r="P32" s="59">
        <f t="shared" si="34"/>
        <v>41</v>
      </c>
      <c r="Q32" s="50">
        <f t="shared" si="37"/>
        <v>6</v>
      </c>
      <c r="R32" s="51" t="str">
        <f>IF(Q32&lt;6,P32,"")</f>
        <v/>
      </c>
      <c r="S32" s="76">
        <f t="shared" si="10"/>
        <v>114</v>
      </c>
      <c r="T32" s="60">
        <f t="shared" si="35"/>
        <v>40</v>
      </c>
      <c r="U32" s="258"/>
      <c r="V32" s="260"/>
    </row>
    <row r="33" spans="1:22" ht="17.100000000000001" customHeight="1" x14ac:dyDescent="0.25">
      <c r="A33" s="147">
        <v>4</v>
      </c>
      <c r="B33" s="144" t="s">
        <v>503</v>
      </c>
      <c r="C33" s="54"/>
      <c r="D33" s="93" t="s">
        <v>49</v>
      </c>
      <c r="E33" s="115"/>
      <c r="F33" s="206" t="s">
        <v>168</v>
      </c>
      <c r="G33" s="49">
        <v>8.1999999999999993</v>
      </c>
      <c r="H33" s="59">
        <f t="shared" si="31"/>
        <v>9</v>
      </c>
      <c r="I33" s="50">
        <f t="shared" si="36"/>
        <v>2</v>
      </c>
      <c r="J33" s="51">
        <f t="shared" si="32"/>
        <v>9</v>
      </c>
      <c r="K33" s="52">
        <v>233</v>
      </c>
      <c r="L33" s="59">
        <f t="shared" si="33"/>
        <v>16</v>
      </c>
      <c r="M33" s="50">
        <f>IF(L33="","",RANK(L33,L30:L35,1))</f>
        <v>2</v>
      </c>
      <c r="N33" s="51">
        <f t="shared" ref="N33:N35" si="39">IF(M33&lt;6,L33,"")</f>
        <v>16</v>
      </c>
      <c r="O33" s="53">
        <v>7.5694444444444453E-4</v>
      </c>
      <c r="P33" s="59">
        <f t="shared" si="34"/>
        <v>4</v>
      </c>
      <c r="Q33" s="50">
        <f t="shared" si="37"/>
        <v>1</v>
      </c>
      <c r="R33" s="51">
        <f t="shared" ref="R33:R35" si="40">IF(Q33&lt;6,P33,"")</f>
        <v>4</v>
      </c>
      <c r="S33" s="76">
        <f t="shared" si="10"/>
        <v>29</v>
      </c>
      <c r="T33" s="60">
        <f t="shared" si="35"/>
        <v>8</v>
      </c>
      <c r="U33" s="258"/>
      <c r="V33" s="260"/>
    </row>
    <row r="34" spans="1:22" ht="17.100000000000001" customHeight="1" x14ac:dyDescent="0.25">
      <c r="A34" s="147">
        <v>5</v>
      </c>
      <c r="B34" s="144" t="s">
        <v>504</v>
      </c>
      <c r="C34" s="54"/>
      <c r="D34" s="93" t="s">
        <v>49</v>
      </c>
      <c r="E34" s="115"/>
      <c r="F34" s="206" t="s">
        <v>168</v>
      </c>
      <c r="G34" s="49">
        <v>8.5</v>
      </c>
      <c r="H34" s="59">
        <f t="shared" si="31"/>
        <v>24</v>
      </c>
      <c r="I34" s="50">
        <f t="shared" si="36"/>
        <v>3</v>
      </c>
      <c r="J34" s="51">
        <f t="shared" si="32"/>
        <v>24</v>
      </c>
      <c r="K34" s="52">
        <v>232</v>
      </c>
      <c r="L34" s="59">
        <f t="shared" si="33"/>
        <v>17</v>
      </c>
      <c r="M34" s="50">
        <f>IF(L34="","",RANK(L34,L30:L35,1))</f>
        <v>3</v>
      </c>
      <c r="N34" s="51">
        <f t="shared" si="39"/>
        <v>17</v>
      </c>
      <c r="O34" s="53">
        <v>7.7430555555555553E-4</v>
      </c>
      <c r="P34" s="59">
        <f t="shared" si="34"/>
        <v>6</v>
      </c>
      <c r="Q34" s="50">
        <f t="shared" si="37"/>
        <v>2</v>
      </c>
      <c r="R34" s="51">
        <f t="shared" si="40"/>
        <v>6</v>
      </c>
      <c r="S34" s="76">
        <f t="shared" si="10"/>
        <v>47</v>
      </c>
      <c r="T34" s="60">
        <f t="shared" si="35"/>
        <v>17</v>
      </c>
      <c r="U34" s="258"/>
      <c r="V34" s="260"/>
    </row>
    <row r="35" spans="1:22" ht="17.100000000000001" customHeight="1" thickBot="1" x14ac:dyDescent="0.3">
      <c r="A35" s="147">
        <v>6</v>
      </c>
      <c r="B35" s="144" t="s">
        <v>505</v>
      </c>
      <c r="C35" s="54"/>
      <c r="D35" s="93" t="s">
        <v>49</v>
      </c>
      <c r="E35" s="115"/>
      <c r="F35" s="206" t="s">
        <v>168</v>
      </c>
      <c r="G35" s="49">
        <v>9.1</v>
      </c>
      <c r="H35" s="59">
        <f t="shared" si="31"/>
        <v>41</v>
      </c>
      <c r="I35" s="50">
        <f t="shared" si="36"/>
        <v>6</v>
      </c>
      <c r="J35" s="63" t="str">
        <f t="shared" si="32"/>
        <v/>
      </c>
      <c r="K35" s="52">
        <v>218</v>
      </c>
      <c r="L35" s="59">
        <f t="shared" si="33"/>
        <v>30</v>
      </c>
      <c r="M35" s="50">
        <f>IF(L35="","",RANK(L35,L30:L35,1))</f>
        <v>4</v>
      </c>
      <c r="N35" s="63">
        <f t="shared" si="39"/>
        <v>30</v>
      </c>
      <c r="O35" s="53">
        <v>8.7962962962962962E-4</v>
      </c>
      <c r="P35" s="59">
        <f t="shared" si="34"/>
        <v>27</v>
      </c>
      <c r="Q35" s="50">
        <f t="shared" si="37"/>
        <v>5</v>
      </c>
      <c r="R35" s="63">
        <f t="shared" si="40"/>
        <v>27</v>
      </c>
      <c r="S35" s="76">
        <f t="shared" si="10"/>
        <v>98</v>
      </c>
      <c r="T35" s="60">
        <f t="shared" si="35"/>
        <v>35</v>
      </c>
      <c r="U35" s="259"/>
      <c r="V35" s="261"/>
    </row>
    <row r="36" spans="1:22" ht="26.25" customHeight="1" thickBot="1" x14ac:dyDescent="0.3">
      <c r="A36" s="148"/>
      <c r="B36" s="145" t="s">
        <v>29</v>
      </c>
      <c r="C36" s="56"/>
      <c r="D36" s="96"/>
      <c r="E36" s="118"/>
      <c r="F36" s="205"/>
      <c r="G36" s="57"/>
      <c r="H36" s="70"/>
      <c r="I36" s="66" t="s">
        <v>25</v>
      </c>
      <c r="J36" s="64">
        <f>SUM(J30:J35)</f>
        <v>98</v>
      </c>
      <c r="K36" s="77"/>
      <c r="L36" s="70"/>
      <c r="M36" s="66" t="s">
        <v>25</v>
      </c>
      <c r="N36" s="64">
        <f>SUM(N30:N35)</f>
        <v>107</v>
      </c>
      <c r="O36" s="78"/>
      <c r="P36" s="70"/>
      <c r="Q36" s="66" t="s">
        <v>25</v>
      </c>
      <c r="R36" s="64">
        <f>SUM(R30:R35)</f>
        <v>68</v>
      </c>
      <c r="S36" s="76"/>
      <c r="T36" s="58"/>
      <c r="U36" s="67"/>
      <c r="V36" s="68"/>
    </row>
    <row r="37" spans="1:22" ht="15" customHeight="1" x14ac:dyDescent="0.25">
      <c r="A37" s="147">
        <v>7</v>
      </c>
      <c r="B37" s="144" t="s">
        <v>482</v>
      </c>
      <c r="C37" s="48"/>
      <c r="D37" s="93" t="s">
        <v>49</v>
      </c>
      <c r="E37" s="152"/>
      <c r="F37" s="207" t="s">
        <v>172</v>
      </c>
      <c r="G37" s="71">
        <v>8.1999999999999993</v>
      </c>
      <c r="H37" s="69">
        <f t="shared" ref="H37:H42" si="41">IF(ISNUMBER(G37),RANK(G37,$G$9:$G$64,1),"")</f>
        <v>9</v>
      </c>
      <c r="I37" s="72">
        <f>IF(H37="","",RANK(H37,$H$37:$H$42,1))</f>
        <v>2</v>
      </c>
      <c r="J37" s="73">
        <f t="shared" ref="J37:J42" si="42">IF(I37&lt;6,H37,"")</f>
        <v>9</v>
      </c>
      <c r="K37" s="74">
        <v>229</v>
      </c>
      <c r="L37" s="69">
        <f t="shared" ref="L37:L42" si="43">IF(ISNUMBER(K37),RANK(K37,$K$9:$K$64,0),"")</f>
        <v>19</v>
      </c>
      <c r="M37" s="72">
        <f>IF(L37="","",RANK(L37,L37:L42,1))</f>
        <v>2</v>
      </c>
      <c r="N37" s="73">
        <f t="shared" ref="N37:N42" si="44">IF(M37&lt;6,L37,"")</f>
        <v>19</v>
      </c>
      <c r="O37" s="75">
        <v>7.256944444444445E-4</v>
      </c>
      <c r="P37" s="69">
        <f t="shared" ref="P37:P42" si="45">IF(ISNUMBER(O37),RANK(O37,$O$9:$O$64,1),"")</f>
        <v>2</v>
      </c>
      <c r="Q37" s="72">
        <f>IF(P37="","",RANK(P37,$P$37:$P$42,1))</f>
        <v>1</v>
      </c>
      <c r="R37" s="73">
        <f t="shared" ref="R37:R42" si="46">IF(Q37&lt;6,P37,"")</f>
        <v>2</v>
      </c>
      <c r="S37" s="76">
        <f t="shared" si="10"/>
        <v>30</v>
      </c>
      <c r="T37" s="76">
        <f t="shared" ref="T37:T42" si="47">IF(ISNUMBER(S37),RANK(S37,$S$9:$S$64,1),"")</f>
        <v>9</v>
      </c>
      <c r="U37" s="258">
        <f>SUM(J37:J42,N37:N42,R37:R42)</f>
        <v>284</v>
      </c>
      <c r="V37" s="260">
        <f>IF(ISNUMBER(U37),RANK(U37,$U$9:$U$64,1),"")</f>
        <v>5</v>
      </c>
    </row>
    <row r="38" spans="1:22" ht="15" customHeight="1" x14ac:dyDescent="0.25">
      <c r="A38" s="147">
        <v>8</v>
      </c>
      <c r="B38" s="144" t="s">
        <v>483</v>
      </c>
      <c r="C38" s="54"/>
      <c r="D38" s="93" t="s">
        <v>49</v>
      </c>
      <c r="E38" s="115"/>
      <c r="F38" s="207" t="s">
        <v>172</v>
      </c>
      <c r="G38" s="49">
        <v>9.6999999999999993</v>
      </c>
      <c r="H38" s="59">
        <f t="shared" si="41"/>
        <v>46</v>
      </c>
      <c r="I38" s="72">
        <f t="shared" ref="I38:I42" si="48">IF(H38="","",RANK(H38,$H$37:$H$42,1))</f>
        <v>6</v>
      </c>
      <c r="J38" s="51" t="str">
        <f t="shared" si="42"/>
        <v/>
      </c>
      <c r="K38" s="52">
        <v>186</v>
      </c>
      <c r="L38" s="59">
        <f t="shared" si="43"/>
        <v>46</v>
      </c>
      <c r="M38" s="50">
        <f t="shared" ref="M38" si="49">IF(L38="","",RANK(L38,L37:L42,1))</f>
        <v>5</v>
      </c>
      <c r="N38" s="51">
        <f t="shared" si="44"/>
        <v>46</v>
      </c>
      <c r="O38" s="53">
        <v>9.2939814814814827E-4</v>
      </c>
      <c r="P38" s="59">
        <f t="shared" si="45"/>
        <v>33</v>
      </c>
      <c r="Q38" s="72">
        <f t="shared" ref="Q38:Q42" si="50">IF(P38="","",RANK(P38,$P$37:$P$42,1))</f>
        <v>6</v>
      </c>
      <c r="R38" s="51" t="str">
        <f t="shared" si="46"/>
        <v/>
      </c>
      <c r="S38" s="76">
        <f t="shared" si="10"/>
        <v>125</v>
      </c>
      <c r="T38" s="60">
        <f t="shared" si="47"/>
        <v>43</v>
      </c>
      <c r="U38" s="258"/>
      <c r="V38" s="260"/>
    </row>
    <row r="39" spans="1:22" ht="15" customHeight="1" x14ac:dyDescent="0.25">
      <c r="A39" s="147">
        <v>9</v>
      </c>
      <c r="B39" s="144" t="s">
        <v>484</v>
      </c>
      <c r="C39" s="54"/>
      <c r="D39" s="93" t="s">
        <v>49</v>
      </c>
      <c r="E39" s="115"/>
      <c r="F39" s="207" t="s">
        <v>172</v>
      </c>
      <c r="G39" s="49">
        <v>9.4</v>
      </c>
      <c r="H39" s="59">
        <f t="shared" si="41"/>
        <v>42</v>
      </c>
      <c r="I39" s="72">
        <f t="shared" si="48"/>
        <v>5</v>
      </c>
      <c r="J39" s="51">
        <f t="shared" si="42"/>
        <v>42</v>
      </c>
      <c r="K39" s="52">
        <v>168</v>
      </c>
      <c r="L39" s="59">
        <f t="shared" si="43"/>
        <v>48</v>
      </c>
      <c r="M39" s="50">
        <f t="shared" ref="M39" si="51">IF(L39="","",RANK(L39,L37:L42,1))</f>
        <v>6</v>
      </c>
      <c r="N39" s="51" t="str">
        <f t="shared" si="44"/>
        <v/>
      </c>
      <c r="O39" s="53">
        <v>9.2708333333333325E-4</v>
      </c>
      <c r="P39" s="59">
        <f t="shared" si="45"/>
        <v>32</v>
      </c>
      <c r="Q39" s="72">
        <f t="shared" si="50"/>
        <v>5</v>
      </c>
      <c r="R39" s="51">
        <f t="shared" si="46"/>
        <v>32</v>
      </c>
      <c r="S39" s="76">
        <f t="shared" si="10"/>
        <v>122</v>
      </c>
      <c r="T39" s="60">
        <f t="shared" si="47"/>
        <v>42</v>
      </c>
      <c r="U39" s="258"/>
      <c r="V39" s="260"/>
    </row>
    <row r="40" spans="1:22" ht="15" customHeight="1" x14ac:dyDescent="0.25">
      <c r="A40" s="147">
        <v>10</v>
      </c>
      <c r="B40" s="144" t="s">
        <v>485</v>
      </c>
      <c r="C40" s="54"/>
      <c r="D40" s="93" t="s">
        <v>49</v>
      </c>
      <c r="E40" s="115"/>
      <c r="F40" s="207" t="s">
        <v>172</v>
      </c>
      <c r="G40" s="49">
        <v>8.3000000000000007</v>
      </c>
      <c r="H40" s="59">
        <f t="shared" si="41"/>
        <v>13</v>
      </c>
      <c r="I40" s="72">
        <f t="shared" si="48"/>
        <v>3</v>
      </c>
      <c r="J40" s="51">
        <f t="shared" si="42"/>
        <v>13</v>
      </c>
      <c r="K40" s="52">
        <v>223</v>
      </c>
      <c r="L40" s="59">
        <f t="shared" si="43"/>
        <v>25</v>
      </c>
      <c r="M40" s="50">
        <f t="shared" ref="M40" si="52">IF(L40="","",RANK(L40,L37:L42,1))</f>
        <v>4</v>
      </c>
      <c r="N40" s="51">
        <f t="shared" si="44"/>
        <v>25</v>
      </c>
      <c r="O40" s="53">
        <v>8.449074074074075E-4</v>
      </c>
      <c r="P40" s="59">
        <f t="shared" si="45"/>
        <v>21</v>
      </c>
      <c r="Q40" s="72">
        <f t="shared" si="50"/>
        <v>4</v>
      </c>
      <c r="R40" s="51">
        <f t="shared" si="46"/>
        <v>21</v>
      </c>
      <c r="S40" s="76">
        <f t="shared" si="10"/>
        <v>59</v>
      </c>
      <c r="T40" s="60">
        <f t="shared" si="47"/>
        <v>20</v>
      </c>
      <c r="U40" s="258"/>
      <c r="V40" s="260"/>
    </row>
    <row r="41" spans="1:22" ht="15" customHeight="1" x14ac:dyDescent="0.25">
      <c r="A41" s="147">
        <v>11</v>
      </c>
      <c r="B41" s="144" t="s">
        <v>486</v>
      </c>
      <c r="C41" s="54"/>
      <c r="D41" s="93" t="s">
        <v>49</v>
      </c>
      <c r="E41" s="115"/>
      <c r="F41" s="207" t="s">
        <v>172</v>
      </c>
      <c r="G41" s="49">
        <v>8.4</v>
      </c>
      <c r="H41" s="59">
        <f t="shared" si="41"/>
        <v>21</v>
      </c>
      <c r="I41" s="72">
        <f t="shared" si="48"/>
        <v>4</v>
      </c>
      <c r="J41" s="51">
        <f t="shared" si="42"/>
        <v>21</v>
      </c>
      <c r="K41" s="52">
        <v>228</v>
      </c>
      <c r="L41" s="59">
        <f t="shared" si="43"/>
        <v>21</v>
      </c>
      <c r="M41" s="50">
        <f t="shared" ref="M41" si="53">IF(L41="","",RANK(L41,L37:L42,1))</f>
        <v>3</v>
      </c>
      <c r="N41" s="51">
        <f t="shared" si="44"/>
        <v>21</v>
      </c>
      <c r="O41" s="53">
        <v>7.9398148148148145E-4</v>
      </c>
      <c r="P41" s="59">
        <f t="shared" si="45"/>
        <v>11</v>
      </c>
      <c r="Q41" s="72">
        <f t="shared" si="50"/>
        <v>2</v>
      </c>
      <c r="R41" s="51">
        <f t="shared" si="46"/>
        <v>11</v>
      </c>
      <c r="S41" s="76">
        <f t="shared" si="10"/>
        <v>53</v>
      </c>
      <c r="T41" s="60">
        <f t="shared" si="47"/>
        <v>19</v>
      </c>
      <c r="U41" s="258"/>
      <c r="V41" s="260"/>
    </row>
    <row r="42" spans="1:22" ht="15.75" customHeight="1" thickBot="1" x14ac:dyDescent="0.3">
      <c r="A42" s="147">
        <v>12</v>
      </c>
      <c r="B42" s="144" t="s">
        <v>487</v>
      </c>
      <c r="C42" s="54"/>
      <c r="D42" s="93" t="s">
        <v>49</v>
      </c>
      <c r="E42" s="115"/>
      <c r="F42" s="207" t="s">
        <v>172</v>
      </c>
      <c r="G42" s="49">
        <v>7.8</v>
      </c>
      <c r="H42" s="59">
        <f t="shared" si="41"/>
        <v>1</v>
      </c>
      <c r="I42" s="72">
        <f t="shared" si="48"/>
        <v>1</v>
      </c>
      <c r="J42" s="63">
        <f t="shared" si="42"/>
        <v>1</v>
      </c>
      <c r="K42" s="52">
        <v>245</v>
      </c>
      <c r="L42" s="59">
        <f t="shared" si="43"/>
        <v>6</v>
      </c>
      <c r="M42" s="50">
        <f t="shared" ref="M42" si="54">IF(L42="","",RANK(L42,L37:L42,1))</f>
        <v>1</v>
      </c>
      <c r="N42" s="63">
        <f t="shared" si="44"/>
        <v>6</v>
      </c>
      <c r="O42" s="53">
        <v>8.1249999999999996E-4</v>
      </c>
      <c r="P42" s="59">
        <f t="shared" si="45"/>
        <v>15</v>
      </c>
      <c r="Q42" s="72">
        <f t="shared" si="50"/>
        <v>3</v>
      </c>
      <c r="R42" s="63">
        <f t="shared" si="46"/>
        <v>15</v>
      </c>
      <c r="S42" s="76">
        <f t="shared" si="10"/>
        <v>22</v>
      </c>
      <c r="T42" s="60">
        <f t="shared" si="47"/>
        <v>2</v>
      </c>
      <c r="U42" s="259"/>
      <c r="V42" s="261"/>
    </row>
    <row r="43" spans="1:22" ht="23.25" customHeight="1" thickBot="1" x14ac:dyDescent="0.3">
      <c r="A43" s="148"/>
      <c r="B43" s="145" t="s">
        <v>29</v>
      </c>
      <c r="C43" s="56"/>
      <c r="D43" s="96"/>
      <c r="E43" s="118"/>
      <c r="F43" s="205"/>
      <c r="G43" s="57"/>
      <c r="H43" s="70"/>
      <c r="I43" s="66" t="s">
        <v>25</v>
      </c>
      <c r="J43" s="64">
        <f t="shared" ref="J43" si="55">SUM(J37:J42)</f>
        <v>86</v>
      </c>
      <c r="K43" s="77"/>
      <c r="L43" s="70"/>
      <c r="M43" s="66" t="s">
        <v>25</v>
      </c>
      <c r="N43" s="64">
        <f t="shared" ref="N43" si="56">SUM(N37:N42)</f>
        <v>117</v>
      </c>
      <c r="O43" s="78"/>
      <c r="P43" s="70"/>
      <c r="Q43" s="66" t="s">
        <v>25</v>
      </c>
      <c r="R43" s="64">
        <f t="shared" ref="R43" si="57">SUM(R37:R42)</f>
        <v>81</v>
      </c>
      <c r="S43" s="76"/>
      <c r="T43" s="58"/>
      <c r="U43" s="67"/>
      <c r="V43" s="68"/>
    </row>
    <row r="44" spans="1:22" ht="15" customHeight="1" x14ac:dyDescent="0.25">
      <c r="A44" s="147">
        <v>13</v>
      </c>
      <c r="B44" s="144" t="s">
        <v>534</v>
      </c>
      <c r="C44" s="48"/>
      <c r="D44" s="93" t="s">
        <v>49</v>
      </c>
      <c r="E44" s="152"/>
      <c r="F44" s="206" t="s">
        <v>169</v>
      </c>
      <c r="G44" s="71">
        <v>8.9</v>
      </c>
      <c r="H44" s="69">
        <f t="shared" ref="H44:H49" si="58">IF(ISNUMBER(G44),RANK(G44,$G$9:$G$64,1),"")</f>
        <v>33</v>
      </c>
      <c r="I44" s="72">
        <f>IF(H44="","",RANK(H44,$H$44:$H$49,1))</f>
        <v>2</v>
      </c>
      <c r="J44" s="73">
        <f>IF(I44&lt;6,H44,"")</f>
        <v>33</v>
      </c>
      <c r="K44" s="74">
        <v>207</v>
      </c>
      <c r="L44" s="69">
        <f t="shared" ref="L44:L49" si="59">IF(ISNUMBER(K44),RANK(K44,$K$9:$K$64,0),"")</f>
        <v>37</v>
      </c>
      <c r="M44" s="72">
        <f t="shared" ref="M44" si="60">IF(L44="","",RANK(L44,L44:L49,1))</f>
        <v>2</v>
      </c>
      <c r="N44" s="73">
        <f>IF(M44&lt;6,L44,"")</f>
        <v>37</v>
      </c>
      <c r="O44" s="75">
        <v>8.587962962962963E-4</v>
      </c>
      <c r="P44" s="69">
        <f t="shared" ref="P44:P49" si="61">IF(ISNUMBER(O44),RANK(O44,$O$9:$O$64,1),"")</f>
        <v>24</v>
      </c>
      <c r="Q44" s="72">
        <f>IF(P44="","",RANK(P44,$P$44:$P$49,1))</f>
        <v>2</v>
      </c>
      <c r="R44" s="73">
        <f t="shared" ref="R44:R49" si="62">IF(Q44&lt;6,P44,"")</f>
        <v>24</v>
      </c>
      <c r="S44" s="76">
        <f t="shared" si="10"/>
        <v>94</v>
      </c>
      <c r="T44" s="76">
        <f t="shared" ref="T44:T49" si="63">IF(ISNUMBER(S44),RANK(S44,$S$9:$S$64,1),"")</f>
        <v>33</v>
      </c>
      <c r="U44" s="258">
        <f>SUM(J44:J49,N44:N49,R44:R49)</f>
        <v>505</v>
      </c>
      <c r="V44" s="260">
        <f>IF(ISNUMBER(U44),RANK(U44,$U$9:$U$64,1),"")</f>
        <v>8</v>
      </c>
    </row>
    <row r="45" spans="1:22" ht="15" customHeight="1" x14ac:dyDescent="0.25">
      <c r="A45" s="147">
        <v>14</v>
      </c>
      <c r="B45" s="144" t="s">
        <v>535</v>
      </c>
      <c r="C45" s="54"/>
      <c r="D45" s="93" t="s">
        <v>49</v>
      </c>
      <c r="E45" s="115"/>
      <c r="F45" s="206" t="s">
        <v>169</v>
      </c>
      <c r="G45" s="49">
        <v>10.199999999999999</v>
      </c>
      <c r="H45" s="59">
        <f t="shared" si="58"/>
        <v>48</v>
      </c>
      <c r="I45" s="72">
        <f t="shared" ref="I45:I49" si="64">IF(H45="","",RANK(H45,$H$44:$H$49,1))</f>
        <v>6</v>
      </c>
      <c r="J45" s="51" t="str">
        <f t="shared" ref="J45:J49" si="65">IF(I45&lt;6,H45,"")</f>
        <v/>
      </c>
      <c r="K45" s="52">
        <v>194</v>
      </c>
      <c r="L45" s="59">
        <f t="shared" si="59"/>
        <v>45</v>
      </c>
      <c r="M45" s="50">
        <f t="shared" ref="M45" si="66">IF(L45="","",RANK(L45,L44:L49,1))</f>
        <v>6</v>
      </c>
      <c r="N45" s="51" t="str">
        <f t="shared" ref="N45:N49" si="67">IF(M45&lt;6,L45,"")</f>
        <v/>
      </c>
      <c r="O45" s="53">
        <v>1.0902777777777779E-3</v>
      </c>
      <c r="P45" s="59">
        <f t="shared" si="61"/>
        <v>46</v>
      </c>
      <c r="Q45" s="72">
        <f t="shared" ref="Q45:Q49" si="68">IF(P45="","",RANK(P45,$P$44:$P$49,1))</f>
        <v>6</v>
      </c>
      <c r="R45" s="51" t="str">
        <f t="shared" si="62"/>
        <v/>
      </c>
      <c r="S45" s="76">
        <f t="shared" si="10"/>
        <v>139</v>
      </c>
      <c r="T45" s="60">
        <f t="shared" si="63"/>
        <v>47</v>
      </c>
      <c r="U45" s="258"/>
      <c r="V45" s="260"/>
    </row>
    <row r="46" spans="1:22" ht="15" customHeight="1" x14ac:dyDescent="0.25">
      <c r="A46" s="147">
        <v>15</v>
      </c>
      <c r="B46" s="144" t="s">
        <v>536</v>
      </c>
      <c r="C46" s="54"/>
      <c r="D46" s="93" t="s">
        <v>49</v>
      </c>
      <c r="E46" s="115"/>
      <c r="F46" s="206" t="s">
        <v>169</v>
      </c>
      <c r="G46" s="49">
        <v>8.3000000000000007</v>
      </c>
      <c r="H46" s="59">
        <f t="shared" si="58"/>
        <v>13</v>
      </c>
      <c r="I46" s="72">
        <f t="shared" si="64"/>
        <v>1</v>
      </c>
      <c r="J46" s="51">
        <f t="shared" si="65"/>
        <v>13</v>
      </c>
      <c r="K46" s="52">
        <v>258</v>
      </c>
      <c r="L46" s="59">
        <f t="shared" si="59"/>
        <v>3</v>
      </c>
      <c r="M46" s="50">
        <f t="shared" ref="M46" si="69">IF(L46="","",RANK(L46,L44:L49,1))</f>
        <v>1</v>
      </c>
      <c r="N46" s="51">
        <f t="shared" si="67"/>
        <v>3</v>
      </c>
      <c r="O46" s="53">
        <v>7.8935185185185185E-4</v>
      </c>
      <c r="P46" s="59">
        <f t="shared" si="61"/>
        <v>8</v>
      </c>
      <c r="Q46" s="72">
        <f t="shared" si="68"/>
        <v>1</v>
      </c>
      <c r="R46" s="51">
        <f t="shared" si="62"/>
        <v>8</v>
      </c>
      <c r="S46" s="76">
        <f t="shared" si="10"/>
        <v>24</v>
      </c>
      <c r="T46" s="60">
        <f t="shared" si="63"/>
        <v>4</v>
      </c>
      <c r="U46" s="258"/>
      <c r="V46" s="260"/>
    </row>
    <row r="47" spans="1:22" ht="15" customHeight="1" x14ac:dyDescent="0.25">
      <c r="A47" s="147">
        <v>16</v>
      </c>
      <c r="B47" s="144" t="s">
        <v>537</v>
      </c>
      <c r="C47" s="54"/>
      <c r="D47" s="93" t="s">
        <v>49</v>
      </c>
      <c r="E47" s="115"/>
      <c r="F47" s="206" t="s">
        <v>169</v>
      </c>
      <c r="G47" s="49">
        <v>9.5</v>
      </c>
      <c r="H47" s="59">
        <f t="shared" si="58"/>
        <v>44</v>
      </c>
      <c r="I47" s="72">
        <f t="shared" si="64"/>
        <v>4</v>
      </c>
      <c r="J47" s="51">
        <f t="shared" si="65"/>
        <v>44</v>
      </c>
      <c r="K47" s="52">
        <v>200</v>
      </c>
      <c r="L47" s="59">
        <f t="shared" si="59"/>
        <v>44</v>
      </c>
      <c r="M47" s="50">
        <f t="shared" ref="M47" si="70">IF(L47="","",RANK(L47,L44:L49,1))</f>
        <v>5</v>
      </c>
      <c r="N47" s="51">
        <f t="shared" si="67"/>
        <v>44</v>
      </c>
      <c r="O47" s="53">
        <v>1.0208333333333334E-3</v>
      </c>
      <c r="P47" s="59">
        <f t="shared" si="61"/>
        <v>44</v>
      </c>
      <c r="Q47" s="72">
        <f t="shared" si="68"/>
        <v>4</v>
      </c>
      <c r="R47" s="51">
        <f t="shared" si="62"/>
        <v>44</v>
      </c>
      <c r="S47" s="76">
        <f t="shared" si="10"/>
        <v>132</v>
      </c>
      <c r="T47" s="60">
        <f t="shared" si="63"/>
        <v>46</v>
      </c>
      <c r="U47" s="258"/>
      <c r="V47" s="260"/>
    </row>
    <row r="48" spans="1:22" ht="15" customHeight="1" x14ac:dyDescent="0.25">
      <c r="A48" s="147">
        <v>17</v>
      </c>
      <c r="B48" s="144" t="s">
        <v>538</v>
      </c>
      <c r="C48" s="54"/>
      <c r="D48" s="93" t="s">
        <v>49</v>
      </c>
      <c r="E48" s="115"/>
      <c r="F48" s="206" t="s">
        <v>169</v>
      </c>
      <c r="G48" s="49">
        <v>9.4</v>
      </c>
      <c r="H48" s="59">
        <f t="shared" si="58"/>
        <v>42</v>
      </c>
      <c r="I48" s="72">
        <f t="shared" si="64"/>
        <v>3</v>
      </c>
      <c r="J48" s="51">
        <f t="shared" si="65"/>
        <v>42</v>
      </c>
      <c r="K48" s="52">
        <v>204</v>
      </c>
      <c r="L48" s="59">
        <f t="shared" si="59"/>
        <v>42</v>
      </c>
      <c r="M48" s="50">
        <f t="shared" ref="M48" si="71">IF(L48="","",RANK(L48,L44:L49,1))</f>
        <v>4</v>
      </c>
      <c r="N48" s="51">
        <f t="shared" si="67"/>
        <v>42</v>
      </c>
      <c r="O48" s="53">
        <v>9.8726851851851862E-4</v>
      </c>
      <c r="P48" s="59">
        <f t="shared" si="61"/>
        <v>42</v>
      </c>
      <c r="Q48" s="72">
        <f t="shared" si="68"/>
        <v>3</v>
      </c>
      <c r="R48" s="51">
        <f t="shared" si="62"/>
        <v>42</v>
      </c>
      <c r="S48" s="76">
        <f t="shared" si="10"/>
        <v>126</v>
      </c>
      <c r="T48" s="60">
        <f t="shared" si="63"/>
        <v>44</v>
      </c>
      <c r="U48" s="258"/>
      <c r="V48" s="260"/>
    </row>
    <row r="49" spans="1:22" ht="15.75" customHeight="1" thickBot="1" x14ac:dyDescent="0.3">
      <c r="A49" s="147">
        <v>18</v>
      </c>
      <c r="B49" s="144" t="s">
        <v>556</v>
      </c>
      <c r="C49" s="54"/>
      <c r="D49" s="93" t="s">
        <v>49</v>
      </c>
      <c r="E49" s="115"/>
      <c r="F49" s="206" t="s">
        <v>169</v>
      </c>
      <c r="G49" s="49">
        <v>9.5</v>
      </c>
      <c r="H49" s="59">
        <f t="shared" si="58"/>
        <v>44</v>
      </c>
      <c r="I49" s="72">
        <f t="shared" si="64"/>
        <v>4</v>
      </c>
      <c r="J49" s="63">
        <f t="shared" si="65"/>
        <v>44</v>
      </c>
      <c r="K49" s="52">
        <v>205</v>
      </c>
      <c r="L49" s="59">
        <f t="shared" si="59"/>
        <v>40</v>
      </c>
      <c r="M49" s="50">
        <f t="shared" ref="M49" si="72">IF(L49="","",RANK(L49,L44:L49,1))</f>
        <v>3</v>
      </c>
      <c r="N49" s="63">
        <f t="shared" si="67"/>
        <v>40</v>
      </c>
      <c r="O49" s="53">
        <v>1.0775462962962963E-3</v>
      </c>
      <c r="P49" s="59">
        <f t="shared" si="61"/>
        <v>45</v>
      </c>
      <c r="Q49" s="72">
        <f t="shared" si="68"/>
        <v>5</v>
      </c>
      <c r="R49" s="63">
        <f t="shared" si="62"/>
        <v>45</v>
      </c>
      <c r="S49" s="76">
        <f t="shared" si="10"/>
        <v>129</v>
      </c>
      <c r="T49" s="60">
        <f t="shared" si="63"/>
        <v>45</v>
      </c>
      <c r="U49" s="259"/>
      <c r="V49" s="261"/>
    </row>
    <row r="50" spans="1:22" ht="23.25" customHeight="1" thickBot="1" x14ac:dyDescent="0.3">
      <c r="A50" s="148"/>
      <c r="B50" s="145" t="s">
        <v>29</v>
      </c>
      <c r="C50" s="56"/>
      <c r="D50" s="96"/>
      <c r="E50" s="118"/>
      <c r="F50" s="205"/>
      <c r="G50" s="57"/>
      <c r="H50" s="70"/>
      <c r="I50" s="66" t="s">
        <v>25</v>
      </c>
      <c r="J50" s="64">
        <f t="shared" ref="J50" si="73">SUM(J44:J49)</f>
        <v>176</v>
      </c>
      <c r="K50" s="77"/>
      <c r="L50" s="70"/>
      <c r="M50" s="66" t="s">
        <v>25</v>
      </c>
      <c r="N50" s="64">
        <f t="shared" ref="N50" si="74">SUM(N44:N49)</f>
        <v>166</v>
      </c>
      <c r="O50" s="78"/>
      <c r="P50" s="70"/>
      <c r="Q50" s="66" t="s">
        <v>25</v>
      </c>
      <c r="R50" s="64">
        <f t="shared" ref="R50" si="75">SUM(R44:R49)</f>
        <v>163</v>
      </c>
      <c r="S50" s="76"/>
      <c r="T50" s="58"/>
      <c r="U50" s="67"/>
      <c r="V50" s="68"/>
    </row>
    <row r="51" spans="1:22" ht="15" customHeight="1" x14ac:dyDescent="0.25">
      <c r="A51" s="147">
        <v>19</v>
      </c>
      <c r="B51" s="144" t="s">
        <v>512</v>
      </c>
      <c r="C51" s="48"/>
      <c r="D51" s="93" t="s">
        <v>49</v>
      </c>
      <c r="E51" s="152"/>
      <c r="F51" s="206" t="s">
        <v>170</v>
      </c>
      <c r="G51" s="71">
        <v>8.9</v>
      </c>
      <c r="H51" s="69">
        <f t="shared" ref="H51:H56" si="76">IF(ISNUMBER(G51),RANK(G51,$G$9:$G$64,1),"")</f>
        <v>33</v>
      </c>
      <c r="I51" s="72">
        <f>IF(H51="","",RANK(H51,$H$51:$H$56,1))</f>
        <v>3</v>
      </c>
      <c r="J51" s="73">
        <f t="shared" ref="J51:J56" si="77">IF(I51&lt;6,H51,"")</f>
        <v>33</v>
      </c>
      <c r="K51" s="74">
        <v>226</v>
      </c>
      <c r="L51" s="69">
        <f t="shared" ref="L51:L56" si="78">IF(ISNUMBER(K51),RANK(K51,$K$9:$K$64,0),"")</f>
        <v>23</v>
      </c>
      <c r="M51" s="72">
        <f t="shared" ref="M51" si="79">IF(L51="","",RANK(L51,L51:L56,1))</f>
        <v>2</v>
      </c>
      <c r="N51" s="73">
        <f t="shared" ref="N51:N56" si="80">IF(M51&lt;6,L51,"")</f>
        <v>23</v>
      </c>
      <c r="O51" s="75">
        <v>9.1782407407407405E-4</v>
      </c>
      <c r="P51" s="69">
        <f t="shared" ref="P51:P56" si="81">IF(ISNUMBER(O51),RANK(O51,$O$9:$O$64,1),"")</f>
        <v>30</v>
      </c>
      <c r="Q51" s="72">
        <f>IF(P51="","",RANK(P51,$P$51:$P$56,1))</f>
        <v>2</v>
      </c>
      <c r="R51" s="73">
        <f t="shared" ref="R51:R56" si="82">IF(Q51&lt;6,P51,"")</f>
        <v>30</v>
      </c>
      <c r="S51" s="76">
        <f t="shared" si="10"/>
        <v>86</v>
      </c>
      <c r="T51" s="76">
        <f t="shared" ref="T51:T56" si="83">IF(ISNUMBER(S51),RANK(S51,$S$9:$S$64,1),"")</f>
        <v>30</v>
      </c>
      <c r="U51" s="258">
        <f>SUM(J51:J56,N51:N56,R51:R56)</f>
        <v>426</v>
      </c>
      <c r="V51" s="260">
        <f>IF(ISNUMBER(U51),RANK(U51,$U$9:$U$64,1),"")</f>
        <v>7</v>
      </c>
    </row>
    <row r="52" spans="1:22" ht="15" customHeight="1" x14ac:dyDescent="0.25">
      <c r="A52" s="147">
        <v>20</v>
      </c>
      <c r="B52" s="144" t="s">
        <v>513</v>
      </c>
      <c r="C52" s="54"/>
      <c r="D52" s="93" t="s">
        <v>49</v>
      </c>
      <c r="E52" s="115"/>
      <c r="F52" s="206" t="s">
        <v>170</v>
      </c>
      <c r="G52" s="49">
        <v>9</v>
      </c>
      <c r="H52" s="59">
        <f t="shared" si="76"/>
        <v>37</v>
      </c>
      <c r="I52" s="72">
        <f t="shared" ref="I52:I56" si="84">IF(H52="","",RANK(H52,$H$51:$H$56,1))</f>
        <v>4</v>
      </c>
      <c r="J52" s="51"/>
      <c r="K52" s="52">
        <v>208</v>
      </c>
      <c r="L52" s="59">
        <f t="shared" si="78"/>
        <v>36</v>
      </c>
      <c r="M52" s="50">
        <f t="shared" ref="M52" si="85">IF(L52="","",RANK(L52,L51:L56,1))</f>
        <v>6</v>
      </c>
      <c r="N52" s="51" t="str">
        <f t="shared" si="80"/>
        <v/>
      </c>
      <c r="O52" s="53">
        <v>9.6643518518518519E-4</v>
      </c>
      <c r="P52" s="59">
        <f t="shared" si="81"/>
        <v>39</v>
      </c>
      <c r="Q52" s="72">
        <f t="shared" ref="Q52:Q56" si="86">IF(P52="","",RANK(P52,$P$51:$P$56,1))</f>
        <v>4</v>
      </c>
      <c r="R52" s="51">
        <f t="shared" si="82"/>
        <v>39</v>
      </c>
      <c r="S52" s="76">
        <f t="shared" si="10"/>
        <v>112</v>
      </c>
      <c r="T52" s="60">
        <f t="shared" si="83"/>
        <v>39</v>
      </c>
      <c r="U52" s="258"/>
      <c r="V52" s="260"/>
    </row>
    <row r="53" spans="1:22" ht="15" customHeight="1" x14ac:dyDescent="0.25">
      <c r="A53" s="147">
        <v>21</v>
      </c>
      <c r="B53" s="144" t="s">
        <v>514</v>
      </c>
      <c r="C53" s="54"/>
      <c r="D53" s="93" t="s">
        <v>49</v>
      </c>
      <c r="E53" s="115"/>
      <c r="F53" s="206" t="s">
        <v>170</v>
      </c>
      <c r="G53" s="49">
        <v>8.1999999999999993</v>
      </c>
      <c r="H53" s="59">
        <f t="shared" si="76"/>
        <v>9</v>
      </c>
      <c r="I53" s="72">
        <f t="shared" si="84"/>
        <v>1</v>
      </c>
      <c r="J53" s="51">
        <f t="shared" si="77"/>
        <v>9</v>
      </c>
      <c r="K53" s="52">
        <v>254</v>
      </c>
      <c r="L53" s="59">
        <f t="shared" si="78"/>
        <v>4</v>
      </c>
      <c r="M53" s="50">
        <f t="shared" ref="M53" si="87">IF(L53="","",RANK(L53,L51:L56,1))</f>
        <v>1</v>
      </c>
      <c r="N53" s="51">
        <f t="shared" si="80"/>
        <v>4</v>
      </c>
      <c r="O53" s="53">
        <v>8.4606481481481479E-4</v>
      </c>
      <c r="P53" s="59">
        <f t="shared" si="81"/>
        <v>22</v>
      </c>
      <c r="Q53" s="72">
        <f t="shared" si="86"/>
        <v>1</v>
      </c>
      <c r="R53" s="51">
        <f t="shared" si="82"/>
        <v>22</v>
      </c>
      <c r="S53" s="76">
        <f t="shared" si="10"/>
        <v>35</v>
      </c>
      <c r="T53" s="60">
        <f t="shared" si="83"/>
        <v>13</v>
      </c>
      <c r="U53" s="258"/>
      <c r="V53" s="260"/>
    </row>
    <row r="54" spans="1:22" ht="15" customHeight="1" x14ac:dyDescent="0.25">
      <c r="A54" s="147">
        <v>22</v>
      </c>
      <c r="B54" s="144" t="s">
        <v>515</v>
      </c>
      <c r="C54" s="54"/>
      <c r="D54" s="93" t="s">
        <v>49</v>
      </c>
      <c r="E54" s="115"/>
      <c r="F54" s="206" t="s">
        <v>170</v>
      </c>
      <c r="G54" s="49">
        <v>9</v>
      </c>
      <c r="H54" s="59">
        <f t="shared" si="76"/>
        <v>37</v>
      </c>
      <c r="I54" s="72">
        <f t="shared" si="84"/>
        <v>4</v>
      </c>
      <c r="J54" s="51">
        <f t="shared" si="77"/>
        <v>37</v>
      </c>
      <c r="K54" s="52">
        <v>222</v>
      </c>
      <c r="L54" s="59">
        <f t="shared" si="78"/>
        <v>27</v>
      </c>
      <c r="M54" s="50">
        <f t="shared" ref="M54" si="88">IF(L54="","",RANK(L54,L51:L56,1))</f>
        <v>4</v>
      </c>
      <c r="N54" s="51">
        <f t="shared" si="80"/>
        <v>27</v>
      </c>
      <c r="O54" s="53">
        <v>9.4791666666666668E-4</v>
      </c>
      <c r="P54" s="59">
        <f t="shared" si="81"/>
        <v>38</v>
      </c>
      <c r="Q54" s="72">
        <f t="shared" si="86"/>
        <v>3</v>
      </c>
      <c r="R54" s="51">
        <f t="shared" si="82"/>
        <v>38</v>
      </c>
      <c r="S54" s="76">
        <f t="shared" si="10"/>
        <v>102</v>
      </c>
      <c r="T54" s="60">
        <f t="shared" si="83"/>
        <v>36</v>
      </c>
      <c r="U54" s="258"/>
      <c r="V54" s="260"/>
    </row>
    <row r="55" spans="1:22" ht="15" customHeight="1" x14ac:dyDescent="0.25">
      <c r="A55" s="147">
        <v>23</v>
      </c>
      <c r="B55" s="144" t="s">
        <v>516</v>
      </c>
      <c r="C55" s="54"/>
      <c r="D55" s="93" t="s">
        <v>49</v>
      </c>
      <c r="E55" s="115"/>
      <c r="F55" s="206" t="s">
        <v>170</v>
      </c>
      <c r="G55" s="49">
        <v>8.6999999999999993</v>
      </c>
      <c r="H55" s="59">
        <f t="shared" si="76"/>
        <v>28</v>
      </c>
      <c r="I55" s="72">
        <f t="shared" si="84"/>
        <v>2</v>
      </c>
      <c r="J55" s="51">
        <f t="shared" si="77"/>
        <v>28</v>
      </c>
      <c r="K55" s="52">
        <v>223</v>
      </c>
      <c r="L55" s="59">
        <f t="shared" si="78"/>
        <v>25</v>
      </c>
      <c r="M55" s="50">
        <f t="shared" ref="M55" si="89">IF(L55="","",RANK(L55,L51:L56,1))</f>
        <v>3</v>
      </c>
      <c r="N55" s="51">
        <f t="shared" si="80"/>
        <v>25</v>
      </c>
      <c r="O55" s="53">
        <v>1.0104166666666666E-3</v>
      </c>
      <c r="P55" s="59">
        <f t="shared" si="81"/>
        <v>43</v>
      </c>
      <c r="Q55" s="72">
        <f t="shared" si="86"/>
        <v>5</v>
      </c>
      <c r="R55" s="51">
        <f t="shared" si="82"/>
        <v>43</v>
      </c>
      <c r="S55" s="76">
        <f t="shared" si="10"/>
        <v>96</v>
      </c>
      <c r="T55" s="60">
        <f t="shared" si="83"/>
        <v>34</v>
      </c>
      <c r="U55" s="258"/>
      <c r="V55" s="260"/>
    </row>
    <row r="56" spans="1:22" ht="15.75" customHeight="1" thickBot="1" x14ac:dyDescent="0.3">
      <c r="A56" s="147">
        <v>24</v>
      </c>
      <c r="B56" s="144" t="s">
        <v>517</v>
      </c>
      <c r="C56" s="54"/>
      <c r="D56" s="93" t="s">
        <v>49</v>
      </c>
      <c r="E56" s="115"/>
      <c r="F56" s="206" t="s">
        <v>170</v>
      </c>
      <c r="G56" s="49">
        <v>9</v>
      </c>
      <c r="H56" s="59">
        <f t="shared" si="76"/>
        <v>37</v>
      </c>
      <c r="I56" s="72">
        <f t="shared" si="84"/>
        <v>4</v>
      </c>
      <c r="J56" s="63">
        <f t="shared" si="77"/>
        <v>37</v>
      </c>
      <c r="K56" s="52">
        <v>217</v>
      </c>
      <c r="L56" s="59">
        <f t="shared" si="78"/>
        <v>31</v>
      </c>
      <c r="M56" s="50">
        <f t="shared" ref="M56" si="90">IF(L56="","",RANK(L56,L51:L56,1))</f>
        <v>5</v>
      </c>
      <c r="N56" s="63">
        <f t="shared" si="80"/>
        <v>31</v>
      </c>
      <c r="O56" s="53">
        <v>1.1030092592592593E-3</v>
      </c>
      <c r="P56" s="59">
        <f t="shared" si="81"/>
        <v>48</v>
      </c>
      <c r="Q56" s="72">
        <f t="shared" si="86"/>
        <v>6</v>
      </c>
      <c r="R56" s="63" t="str">
        <f t="shared" si="82"/>
        <v/>
      </c>
      <c r="S56" s="76">
        <f t="shared" si="10"/>
        <v>116</v>
      </c>
      <c r="T56" s="60">
        <f t="shared" si="83"/>
        <v>41</v>
      </c>
      <c r="U56" s="259"/>
      <c r="V56" s="261"/>
    </row>
    <row r="57" spans="1:22" ht="23.25" customHeight="1" thickBot="1" x14ac:dyDescent="0.3">
      <c r="A57" s="148"/>
      <c r="B57" s="145" t="s">
        <v>29</v>
      </c>
      <c r="C57" s="56"/>
      <c r="D57" s="96"/>
      <c r="E57" s="118"/>
      <c r="F57" s="205"/>
      <c r="G57" s="57"/>
      <c r="H57" s="70"/>
      <c r="I57" s="66" t="s">
        <v>25</v>
      </c>
      <c r="J57" s="64">
        <f>SUM(J51:J56)</f>
        <v>144</v>
      </c>
      <c r="K57" s="77"/>
      <c r="L57" s="70"/>
      <c r="M57" s="66" t="s">
        <v>25</v>
      </c>
      <c r="N57" s="64">
        <f t="shared" ref="N57" si="91">SUM(N51:N56)</f>
        <v>110</v>
      </c>
      <c r="O57" s="78"/>
      <c r="P57" s="70"/>
      <c r="Q57" s="66" t="s">
        <v>25</v>
      </c>
      <c r="R57" s="64">
        <f t="shared" ref="R57" si="92">SUM(R51:R56)</f>
        <v>172</v>
      </c>
      <c r="S57" s="76"/>
      <c r="T57" s="58"/>
      <c r="U57" s="67"/>
      <c r="V57" s="68"/>
    </row>
    <row r="58" spans="1:22" ht="15" customHeight="1" thickBot="1" x14ac:dyDescent="0.3">
      <c r="A58" s="147">
        <v>25</v>
      </c>
      <c r="B58" s="144" t="s">
        <v>470</v>
      </c>
      <c r="C58" s="48"/>
      <c r="D58" s="93" t="s">
        <v>49</v>
      </c>
      <c r="E58" s="152"/>
      <c r="F58" s="208" t="s">
        <v>171</v>
      </c>
      <c r="G58" s="71">
        <v>8.9</v>
      </c>
      <c r="H58" s="69">
        <f t="shared" ref="H58:H63" si="93">IF(ISNUMBER(G58),RANK(G58,$G$9:$G$64,1),"")</f>
        <v>33</v>
      </c>
      <c r="I58" s="72">
        <f>IF(H58="","",RANK(H58,$H$58:$H$63,1))</f>
        <v>6</v>
      </c>
      <c r="J58" s="73" t="str">
        <f t="shared" ref="J58:J63" si="94">IF(I58&lt;6,H58,"")</f>
        <v/>
      </c>
      <c r="K58" s="74">
        <v>207</v>
      </c>
      <c r="L58" s="69">
        <f t="shared" ref="L58:L63" si="95">IF(ISNUMBER(K58),RANK(K58,$K$9:$K$64,0),"")</f>
        <v>37</v>
      </c>
      <c r="M58" s="72">
        <f t="shared" ref="M58" si="96">IF(L58="","",RANK(L58,L58:L63,1))</f>
        <v>6</v>
      </c>
      <c r="N58" s="73" t="str">
        <f>IF(M58&lt;6,L58,"")</f>
        <v/>
      </c>
      <c r="O58" s="75">
        <v>9.4212962962962968E-4</v>
      </c>
      <c r="P58" s="69">
        <f t="shared" ref="P58:P63" si="97">IF(ISNUMBER(O58),RANK(O58,$O$9:$O$64,1),"")</f>
        <v>37</v>
      </c>
      <c r="Q58" s="72">
        <f>IF(P58="","",RANK(P58,$P$58:$P$63,1))</f>
        <v>6</v>
      </c>
      <c r="R58" s="73" t="str">
        <f t="shared" ref="R58:R63" si="98">IF(Q58&lt;6,P58,"")</f>
        <v/>
      </c>
      <c r="S58" s="76">
        <f t="shared" si="10"/>
        <v>107</v>
      </c>
      <c r="T58" s="76">
        <f t="shared" ref="T58:T63" si="99">IF(ISNUMBER(S58),RANK(S58,$S$9:$S$64,1),"")</f>
        <v>37</v>
      </c>
      <c r="U58" s="258">
        <f>SUM(J58:J63,N58:N63,R58:R63)</f>
        <v>244</v>
      </c>
      <c r="V58" s="260">
        <f>IF(ISNUMBER(U58),RANK(U58,$U$9:$U$64,1),"")</f>
        <v>3</v>
      </c>
    </row>
    <row r="59" spans="1:22" ht="15" customHeight="1" thickBot="1" x14ac:dyDescent="0.3">
      <c r="A59" s="147">
        <v>26</v>
      </c>
      <c r="B59" s="144" t="s">
        <v>471</v>
      </c>
      <c r="C59" s="54"/>
      <c r="D59" s="93" t="s">
        <v>49</v>
      </c>
      <c r="E59" s="115"/>
      <c r="F59" s="208" t="s">
        <v>171</v>
      </c>
      <c r="G59" s="49">
        <v>7.9</v>
      </c>
      <c r="H59" s="59">
        <f t="shared" si="93"/>
        <v>3</v>
      </c>
      <c r="I59" s="72">
        <f t="shared" ref="I59:I63" si="100">IF(H59="","",RANK(H59,$H$58:$H$63,1))</f>
        <v>2</v>
      </c>
      <c r="J59" s="51">
        <f t="shared" si="94"/>
        <v>3</v>
      </c>
      <c r="K59" s="52">
        <v>272</v>
      </c>
      <c r="L59" s="59">
        <f t="shared" si="95"/>
        <v>1</v>
      </c>
      <c r="M59" s="50">
        <f t="shared" ref="M59" si="101">IF(L59="","",RANK(L59,L58:L63,1))</f>
        <v>1</v>
      </c>
      <c r="N59" s="51">
        <f t="shared" ref="N59:N63" si="102">IF(M59&lt;6,L59,"")</f>
        <v>1</v>
      </c>
      <c r="O59" s="53">
        <v>7.8124999999999993E-4</v>
      </c>
      <c r="P59" s="59">
        <f t="shared" si="97"/>
        <v>7</v>
      </c>
      <c r="Q59" s="72">
        <f t="shared" ref="Q59:Q63" si="103">IF(P59="","",RANK(P59,$P$58:$P$63,1))</f>
        <v>1</v>
      </c>
      <c r="R59" s="51">
        <f t="shared" si="98"/>
        <v>7</v>
      </c>
      <c r="S59" s="76">
        <f t="shared" si="10"/>
        <v>11</v>
      </c>
      <c r="T59" s="60">
        <f t="shared" si="99"/>
        <v>1</v>
      </c>
      <c r="U59" s="258"/>
      <c r="V59" s="260"/>
    </row>
    <row r="60" spans="1:22" ht="15" customHeight="1" thickBot="1" x14ac:dyDescent="0.3">
      <c r="A60" s="147">
        <v>27</v>
      </c>
      <c r="B60" s="144" t="s">
        <v>472</v>
      </c>
      <c r="C60" s="54"/>
      <c r="D60" s="93" t="s">
        <v>49</v>
      </c>
      <c r="E60" s="115"/>
      <c r="F60" s="208" t="s">
        <v>171</v>
      </c>
      <c r="G60" s="49">
        <v>8.4</v>
      </c>
      <c r="H60" s="59">
        <f t="shared" si="93"/>
        <v>21</v>
      </c>
      <c r="I60" s="72">
        <f t="shared" si="100"/>
        <v>3</v>
      </c>
      <c r="J60" s="51">
        <f t="shared" si="94"/>
        <v>21</v>
      </c>
      <c r="K60" s="52">
        <v>215</v>
      </c>
      <c r="L60" s="59">
        <f t="shared" si="95"/>
        <v>32</v>
      </c>
      <c r="M60" s="50">
        <f t="shared" ref="M60" si="104">IF(L60="","",RANK(L60,L58:L63,1))</f>
        <v>4</v>
      </c>
      <c r="N60" s="51">
        <f t="shared" si="102"/>
        <v>32</v>
      </c>
      <c r="O60" s="53">
        <v>8.4259259259259259E-4</v>
      </c>
      <c r="P60" s="59">
        <f t="shared" si="97"/>
        <v>20</v>
      </c>
      <c r="Q60" s="72">
        <f t="shared" si="103"/>
        <v>4</v>
      </c>
      <c r="R60" s="51">
        <f t="shared" si="98"/>
        <v>20</v>
      </c>
      <c r="S60" s="76">
        <f t="shared" si="10"/>
        <v>73</v>
      </c>
      <c r="T60" s="60">
        <f t="shared" si="99"/>
        <v>25</v>
      </c>
      <c r="U60" s="258"/>
      <c r="V60" s="260"/>
    </row>
    <row r="61" spans="1:22" ht="15" customHeight="1" thickBot="1" x14ac:dyDescent="0.3">
      <c r="A61" s="147">
        <v>28</v>
      </c>
      <c r="B61" s="144" t="s">
        <v>473</v>
      </c>
      <c r="C61" s="54"/>
      <c r="D61" s="93" t="s">
        <v>49</v>
      </c>
      <c r="E61" s="115"/>
      <c r="F61" s="208" t="s">
        <v>171</v>
      </c>
      <c r="G61" s="49">
        <v>8.8000000000000007</v>
      </c>
      <c r="H61" s="59">
        <f t="shared" si="93"/>
        <v>32</v>
      </c>
      <c r="I61" s="72">
        <f t="shared" si="100"/>
        <v>5</v>
      </c>
      <c r="J61" s="51">
        <f t="shared" si="94"/>
        <v>32</v>
      </c>
      <c r="K61" s="52">
        <v>214</v>
      </c>
      <c r="L61" s="59">
        <f t="shared" si="95"/>
        <v>33</v>
      </c>
      <c r="M61" s="50">
        <f t="shared" ref="M61" si="105">IF(L61="","",RANK(L61,L58:L63,1))</f>
        <v>5</v>
      </c>
      <c r="N61" s="51">
        <f t="shared" si="102"/>
        <v>33</v>
      </c>
      <c r="O61" s="53">
        <v>8.541666666666667E-4</v>
      </c>
      <c r="P61" s="59">
        <f t="shared" si="97"/>
        <v>23</v>
      </c>
      <c r="Q61" s="72">
        <f t="shared" si="103"/>
        <v>5</v>
      </c>
      <c r="R61" s="51">
        <f t="shared" si="98"/>
        <v>23</v>
      </c>
      <c r="S61" s="76">
        <f t="shared" si="10"/>
        <v>88</v>
      </c>
      <c r="T61" s="60">
        <f t="shared" si="99"/>
        <v>31</v>
      </c>
      <c r="U61" s="258"/>
      <c r="V61" s="260"/>
    </row>
    <row r="62" spans="1:22" ht="15" customHeight="1" thickBot="1" x14ac:dyDescent="0.3">
      <c r="A62" s="147">
        <v>29</v>
      </c>
      <c r="B62" s="144" t="s">
        <v>474</v>
      </c>
      <c r="C62" s="54"/>
      <c r="D62" s="93" t="s">
        <v>49</v>
      </c>
      <c r="E62" s="115"/>
      <c r="F62" s="208" t="s">
        <v>171</v>
      </c>
      <c r="G62" s="49">
        <v>8.6</v>
      </c>
      <c r="H62" s="59">
        <f t="shared" si="93"/>
        <v>26</v>
      </c>
      <c r="I62" s="72">
        <f t="shared" si="100"/>
        <v>4</v>
      </c>
      <c r="J62" s="51">
        <f t="shared" si="94"/>
        <v>26</v>
      </c>
      <c r="K62" s="52">
        <v>241</v>
      </c>
      <c r="L62" s="59">
        <f t="shared" si="95"/>
        <v>9</v>
      </c>
      <c r="M62" s="50">
        <f t="shared" ref="M62" si="106">IF(L62="","",RANK(L62,L58:L63,1))</f>
        <v>2</v>
      </c>
      <c r="N62" s="51">
        <f t="shared" si="102"/>
        <v>9</v>
      </c>
      <c r="O62" s="53">
        <v>8.0787037037037036E-4</v>
      </c>
      <c r="P62" s="59">
        <f t="shared" si="97"/>
        <v>12</v>
      </c>
      <c r="Q62" s="72">
        <f t="shared" si="103"/>
        <v>3</v>
      </c>
      <c r="R62" s="51">
        <f t="shared" si="98"/>
        <v>12</v>
      </c>
      <c r="S62" s="76">
        <f t="shared" si="10"/>
        <v>47</v>
      </c>
      <c r="T62" s="60">
        <f t="shared" si="99"/>
        <v>17</v>
      </c>
      <c r="U62" s="258"/>
      <c r="V62" s="260"/>
    </row>
    <row r="63" spans="1:22" ht="15.75" customHeight="1" thickBot="1" x14ac:dyDescent="0.3">
      <c r="A63" s="147">
        <v>30</v>
      </c>
      <c r="B63" s="144" t="s">
        <v>475</v>
      </c>
      <c r="C63" s="54"/>
      <c r="D63" s="93" t="s">
        <v>49</v>
      </c>
      <c r="E63" s="115"/>
      <c r="F63" s="208" t="s">
        <v>171</v>
      </c>
      <c r="G63" s="49">
        <v>7.8</v>
      </c>
      <c r="H63" s="59">
        <f t="shared" si="93"/>
        <v>1</v>
      </c>
      <c r="I63" s="72">
        <f t="shared" si="100"/>
        <v>1</v>
      </c>
      <c r="J63" s="63">
        <f t="shared" si="94"/>
        <v>1</v>
      </c>
      <c r="K63" s="52">
        <v>234</v>
      </c>
      <c r="L63" s="59">
        <f t="shared" si="95"/>
        <v>15</v>
      </c>
      <c r="M63" s="50">
        <f t="shared" ref="M63" si="107">IF(L63="","",RANK(L63,L58:L63,1))</f>
        <v>3</v>
      </c>
      <c r="N63" s="63">
        <f t="shared" si="102"/>
        <v>15</v>
      </c>
      <c r="O63" s="53">
        <v>7.9166666666666676E-4</v>
      </c>
      <c r="P63" s="59">
        <f t="shared" si="97"/>
        <v>9</v>
      </c>
      <c r="Q63" s="72">
        <f t="shared" si="103"/>
        <v>2</v>
      </c>
      <c r="R63" s="63">
        <f t="shared" si="98"/>
        <v>9</v>
      </c>
      <c r="S63" s="76">
        <f t="shared" si="10"/>
        <v>25</v>
      </c>
      <c r="T63" s="60">
        <f t="shared" si="99"/>
        <v>6</v>
      </c>
      <c r="U63" s="259"/>
      <c r="V63" s="261"/>
    </row>
    <row r="64" spans="1:22" ht="23.25" customHeight="1" thickBot="1" x14ac:dyDescent="0.3">
      <c r="A64" s="148"/>
      <c r="B64" s="145" t="s">
        <v>29</v>
      </c>
      <c r="C64" s="56"/>
      <c r="D64" s="96"/>
      <c r="E64" s="118"/>
      <c r="F64" s="205"/>
      <c r="G64" s="57"/>
      <c r="H64" s="70"/>
      <c r="I64" s="66" t="s">
        <v>25</v>
      </c>
      <c r="J64" s="64">
        <f>SUM(J58:J63)</f>
        <v>83</v>
      </c>
      <c r="K64" s="77"/>
      <c r="L64" s="70"/>
      <c r="M64" s="66" t="s">
        <v>25</v>
      </c>
      <c r="N64" s="64">
        <f t="shared" ref="N64" si="108">SUM(N58:N63)</f>
        <v>90</v>
      </c>
      <c r="O64" s="78"/>
      <c r="P64" s="70"/>
      <c r="Q64" s="66" t="s">
        <v>25</v>
      </c>
      <c r="R64" s="64">
        <f t="shared" ref="R64" si="109">SUM(R58:R63)</f>
        <v>71</v>
      </c>
      <c r="S64" s="76"/>
      <c r="T64" s="58"/>
      <c r="U64" s="67"/>
      <c r="V64" s="68"/>
    </row>
  </sheetData>
  <sheetProtection sheet="1" objects="1" scenarios="1"/>
  <mergeCells count="33">
    <mergeCell ref="U51:U56"/>
    <mergeCell ref="V51:V56"/>
    <mergeCell ref="U58:U63"/>
    <mergeCell ref="V58:V63"/>
    <mergeCell ref="U30:U35"/>
    <mergeCell ref="V30:V35"/>
    <mergeCell ref="U37:U42"/>
    <mergeCell ref="V37:V42"/>
    <mergeCell ref="U44:U49"/>
    <mergeCell ref="V44:V49"/>
    <mergeCell ref="U23:U28"/>
    <mergeCell ref="V23:V28"/>
    <mergeCell ref="G7:J7"/>
    <mergeCell ref="K7:N7"/>
    <mergeCell ref="O7:R7"/>
    <mergeCell ref="S7:S8"/>
    <mergeCell ref="T7:T8"/>
    <mergeCell ref="U7:U8"/>
    <mergeCell ref="V7:V8"/>
    <mergeCell ref="U9:U14"/>
    <mergeCell ref="V9:V14"/>
    <mergeCell ref="U16:U21"/>
    <mergeCell ref="V16:V21"/>
    <mergeCell ref="A1:V1"/>
    <mergeCell ref="A2:V2"/>
    <mergeCell ref="A3:V3"/>
    <mergeCell ref="A4:V4"/>
    <mergeCell ref="A7:A8"/>
    <mergeCell ref="B7:B8"/>
    <mergeCell ref="C7:C8"/>
    <mergeCell ref="D7:D8"/>
    <mergeCell ref="E7:E8"/>
    <mergeCell ref="F7:F8"/>
  </mergeCells>
  <conditionalFormatting sqref="T9:T15">
    <cfRule type="cellIs" dxfId="80" priority="22" operator="equal">
      <formula>3</formula>
    </cfRule>
    <cfRule type="cellIs" dxfId="79" priority="23" operator="equal">
      <formula>2</formula>
    </cfRule>
    <cfRule type="cellIs" dxfId="78" priority="24" operator="equal">
      <formula>1</formula>
    </cfRule>
  </conditionalFormatting>
  <conditionalFormatting sqref="T16:T22">
    <cfRule type="cellIs" dxfId="77" priority="19" operator="equal">
      <formula>3</formula>
    </cfRule>
    <cfRule type="cellIs" dxfId="76" priority="20" operator="equal">
      <formula>2</formula>
    </cfRule>
    <cfRule type="cellIs" dxfId="75" priority="21" operator="equal">
      <formula>1</formula>
    </cfRule>
  </conditionalFormatting>
  <conditionalFormatting sqref="T23:T29">
    <cfRule type="cellIs" dxfId="74" priority="16" operator="equal">
      <formula>3</formula>
    </cfRule>
    <cfRule type="cellIs" dxfId="73" priority="17" operator="equal">
      <formula>2</formula>
    </cfRule>
    <cfRule type="cellIs" dxfId="72" priority="18" operator="equal">
      <formula>1</formula>
    </cfRule>
  </conditionalFormatting>
  <conditionalFormatting sqref="T30:T64">
    <cfRule type="cellIs" dxfId="71" priority="13" operator="equal">
      <formula>3</formula>
    </cfRule>
    <cfRule type="cellIs" dxfId="70" priority="14" operator="equal">
      <formula>2</formula>
    </cfRule>
    <cfRule type="cellIs" dxfId="69" priority="15" operator="equal">
      <formula>1</formula>
    </cfRule>
  </conditionalFormatting>
  <conditionalFormatting sqref="V9 V15:V16 V22:V23 V29:V30 V36:V37 V43:V44 V50:V51 V57:V58 V64">
    <cfRule type="cellIs" dxfId="68" priority="10" operator="equal">
      <formula>3</formula>
    </cfRule>
    <cfRule type="cellIs" dxfId="67" priority="11" operator="equal">
      <formula>2</formula>
    </cfRule>
    <cfRule type="cellIs" dxfId="66" priority="12" operator="equal">
      <formula>1</formula>
    </cfRule>
  </conditionalFormatting>
  <conditionalFormatting sqref="H9:H64">
    <cfRule type="cellIs" dxfId="65" priority="7" operator="equal">
      <formula>3</formula>
    </cfRule>
    <cfRule type="cellIs" dxfId="64" priority="8" operator="equal">
      <formula>2</formula>
    </cfRule>
    <cfRule type="cellIs" dxfId="63" priority="9" operator="equal">
      <formula>1</formula>
    </cfRule>
  </conditionalFormatting>
  <conditionalFormatting sqref="L9:L64">
    <cfRule type="cellIs" dxfId="62" priority="4" operator="equal">
      <formula>3</formula>
    </cfRule>
    <cfRule type="cellIs" dxfId="61" priority="5" operator="equal">
      <formula>2</formula>
    </cfRule>
    <cfRule type="cellIs" dxfId="60" priority="6" operator="equal">
      <formula>1</formula>
    </cfRule>
  </conditionalFormatting>
  <conditionalFormatting sqref="P9:P64">
    <cfRule type="cellIs" dxfId="59" priority="1" operator="equal">
      <formula>3</formula>
    </cfRule>
    <cfRule type="cellIs" dxfId="58" priority="2" operator="equal">
      <formula>2</formula>
    </cfRule>
    <cfRule type="cellIs" dxfId="57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scale="4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Z64"/>
  <sheetViews>
    <sheetView zoomScale="70" zoomScaleNormal="70" workbookViewId="0">
      <selection activeCell="F5" sqref="F5"/>
    </sheetView>
  </sheetViews>
  <sheetFormatPr defaultRowHeight="15" x14ac:dyDescent="0.25"/>
  <cols>
    <col min="1" max="1" width="3.85546875" style="4" customWidth="1"/>
    <col min="2" max="2" width="45.7109375" style="4" customWidth="1"/>
    <col min="3" max="3" width="10.7109375" style="4" customWidth="1"/>
    <col min="4" max="4" width="5.7109375" style="4" customWidth="1"/>
    <col min="5" max="5" width="11.7109375" style="4" customWidth="1"/>
    <col min="6" max="6" width="30.7109375" style="4" customWidth="1"/>
    <col min="7" max="7" width="8.7109375" style="5" customWidth="1"/>
    <col min="8" max="9" width="7.7109375" style="2" customWidth="1"/>
    <col min="10" max="10" width="6.7109375" style="2" customWidth="1"/>
    <col min="11" max="11" width="8.7109375" style="4" customWidth="1"/>
    <col min="12" max="13" width="7.7109375" style="2" customWidth="1"/>
    <col min="14" max="14" width="6.7109375" style="2" customWidth="1"/>
    <col min="15" max="15" width="8.7109375" style="4" customWidth="1"/>
    <col min="16" max="17" width="7.7109375" style="2" customWidth="1"/>
    <col min="18" max="18" width="6.7109375" style="2" customWidth="1"/>
    <col min="19" max="19" width="8.7109375" style="6" customWidth="1"/>
    <col min="20" max="21" width="7.7109375" style="2" customWidth="1"/>
    <col min="22" max="22" width="6.7109375" style="2" customWidth="1"/>
    <col min="23" max="23" width="10.28515625" customWidth="1"/>
    <col min="24" max="24" width="10.7109375" hidden="1" customWidth="1"/>
    <col min="25" max="25" width="10.28515625" customWidth="1"/>
    <col min="26" max="26" width="10.42578125" customWidth="1"/>
  </cols>
  <sheetData>
    <row r="1" spans="1:26" ht="21" customHeight="1" x14ac:dyDescent="0.35">
      <c r="A1" s="243" t="s">
        <v>46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1:26" ht="21" customHeight="1" x14ac:dyDescent="0.35">
      <c r="A2" s="243" t="s">
        <v>163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</row>
    <row r="3" spans="1:26" ht="21" customHeight="1" x14ac:dyDescent="0.35">
      <c r="A3" s="243" t="s">
        <v>44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</row>
    <row r="4" spans="1:26" ht="21" customHeight="1" x14ac:dyDescent="0.35">
      <c r="A4" s="243" t="s">
        <v>45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</row>
    <row r="5" spans="1:26" ht="24" customHeight="1" x14ac:dyDescent="0.3">
      <c r="A5"/>
      <c r="B5" s="94" t="s">
        <v>162</v>
      </c>
      <c r="C5" s="88"/>
      <c r="D5" s="88"/>
      <c r="E5" s="88"/>
      <c r="F5" s="88"/>
      <c r="G5" s="88"/>
      <c r="I5" s="91"/>
      <c r="J5" s="91"/>
      <c r="K5" s="91"/>
      <c r="L5" s="90"/>
      <c r="M5" s="90"/>
      <c r="N5" s="95" t="s">
        <v>40</v>
      </c>
      <c r="O5" s="91"/>
      <c r="P5" s="90"/>
      <c r="Q5" s="90"/>
      <c r="R5" s="95" t="s">
        <v>40</v>
      </c>
      <c r="V5" s="90"/>
      <c r="W5" s="92"/>
      <c r="X5" s="92"/>
      <c r="Y5" s="92"/>
    </row>
    <row r="6" spans="1:26" ht="15.75" thickBot="1" x14ac:dyDescent="0.3">
      <c r="K6" s="7"/>
      <c r="O6" s="7"/>
      <c r="W6" s="1"/>
    </row>
    <row r="7" spans="1:26" ht="29.25" customHeight="1" thickBot="1" x14ac:dyDescent="0.3">
      <c r="A7" s="246" t="s">
        <v>4</v>
      </c>
      <c r="B7" s="248" t="s">
        <v>0</v>
      </c>
      <c r="C7" s="241" t="s">
        <v>37</v>
      </c>
      <c r="D7" s="244" t="s">
        <v>47</v>
      </c>
      <c r="E7" s="241" t="s">
        <v>93</v>
      </c>
      <c r="F7" s="241" t="s">
        <v>30</v>
      </c>
      <c r="G7" s="250" t="s">
        <v>27</v>
      </c>
      <c r="H7" s="251"/>
      <c r="I7" s="251"/>
      <c r="J7" s="252"/>
      <c r="K7" s="238" t="s">
        <v>469</v>
      </c>
      <c r="L7" s="239"/>
      <c r="M7" s="239"/>
      <c r="N7" s="240"/>
      <c r="O7" s="238" t="s">
        <v>161</v>
      </c>
      <c r="P7" s="239"/>
      <c r="Q7" s="239"/>
      <c r="R7" s="240"/>
      <c r="S7" s="255" t="s">
        <v>159</v>
      </c>
      <c r="T7" s="256"/>
      <c r="U7" s="256"/>
      <c r="V7" s="257"/>
      <c r="W7" s="253" t="s">
        <v>10</v>
      </c>
      <c r="X7" s="253" t="s">
        <v>32</v>
      </c>
      <c r="Y7" s="253" t="s">
        <v>7</v>
      </c>
      <c r="Z7" s="253" t="s">
        <v>33</v>
      </c>
    </row>
    <row r="8" spans="1:26" ht="45" customHeight="1" thickBot="1" x14ac:dyDescent="0.3">
      <c r="A8" s="247"/>
      <c r="B8" s="249"/>
      <c r="C8" s="242"/>
      <c r="D8" s="245"/>
      <c r="E8" s="242"/>
      <c r="F8" s="242"/>
      <c r="G8" s="154" t="s">
        <v>2</v>
      </c>
      <c r="H8" s="155" t="s">
        <v>31</v>
      </c>
      <c r="I8" s="156" t="s">
        <v>26</v>
      </c>
      <c r="J8" s="157" t="s">
        <v>24</v>
      </c>
      <c r="K8" s="158" t="s">
        <v>2</v>
      </c>
      <c r="L8" s="155" t="s">
        <v>31</v>
      </c>
      <c r="M8" s="156" t="s">
        <v>26</v>
      </c>
      <c r="N8" s="157" t="s">
        <v>24</v>
      </c>
      <c r="O8" s="158" t="s">
        <v>2</v>
      </c>
      <c r="P8" s="155" t="s">
        <v>31</v>
      </c>
      <c r="Q8" s="156" t="s">
        <v>26</v>
      </c>
      <c r="R8" s="157" t="s">
        <v>24</v>
      </c>
      <c r="S8" s="158" t="s">
        <v>2</v>
      </c>
      <c r="T8" s="155" t="s">
        <v>31</v>
      </c>
      <c r="U8" s="156" t="s">
        <v>26</v>
      </c>
      <c r="V8" s="157" t="s">
        <v>24</v>
      </c>
      <c r="W8" s="254"/>
      <c r="X8" s="254"/>
      <c r="Y8" s="254"/>
      <c r="Z8" s="254"/>
    </row>
    <row r="9" spans="1:26" ht="17.100000000000001" customHeight="1" x14ac:dyDescent="0.25">
      <c r="A9" s="147">
        <v>1</v>
      </c>
      <c r="B9" s="144"/>
      <c r="C9" s="48"/>
      <c r="D9" s="93" t="s">
        <v>49</v>
      </c>
      <c r="E9" s="153"/>
      <c r="F9" s="103" t="s">
        <v>165</v>
      </c>
      <c r="G9" s="71"/>
      <c r="H9" s="69" t="str">
        <f t="shared" ref="H9:H14" si="0">IF(ISNUMBER(G9),RANK(G9,$G$9:$G$64,1),"")</f>
        <v/>
      </c>
      <c r="I9" s="72" t="str">
        <f>IF(H9="","",RANK(H9,$H$9:$H$14,1))</f>
        <v/>
      </c>
      <c r="J9" s="73" t="str">
        <f>IF(I9&lt;6,I9,"")</f>
        <v/>
      </c>
      <c r="K9" s="74"/>
      <c r="L9" s="69" t="str">
        <f t="shared" ref="L9:L14" si="1">IF(ISNUMBER(K9),RANK(K9,$K$9:$K$64,0),"")</f>
        <v/>
      </c>
      <c r="M9" s="72" t="str">
        <f t="shared" ref="M9:M14" si="2">IF(L9="","",RANK(L9,$L$9:$L$14,1))</f>
        <v/>
      </c>
      <c r="N9" s="73" t="str">
        <f t="shared" ref="N9:N14" si="3">IF(M9&lt;6,L9,"")</f>
        <v/>
      </c>
      <c r="O9" s="74"/>
      <c r="P9" s="69" t="str">
        <f t="shared" ref="P9:P40" si="4">IF(ISNUMBER(O9),RANK(O9,$O$9:$O$64,0),"")</f>
        <v/>
      </c>
      <c r="Q9" s="72" t="str">
        <f>IF(P9="","",RANK(P9,$P$9:$P$14,1))</f>
        <v/>
      </c>
      <c r="R9" s="73" t="str">
        <f t="shared" ref="R9:R14" si="5">IF(Q9&lt;6,P9,"")</f>
        <v/>
      </c>
      <c r="S9" s="75"/>
      <c r="T9" s="69" t="str">
        <f t="shared" ref="T9:T14" si="6">IF(ISNUMBER(S9),RANK(S9,$S$9:$S$64,1),"")</f>
        <v/>
      </c>
      <c r="U9" s="72" t="str">
        <f t="shared" ref="U9:U14" si="7">IF(T9="","",RANK(T9,$T$9:$T$14,1))</f>
        <v/>
      </c>
      <c r="V9" s="73" t="str">
        <f>IF(U9&lt;6,T9,"")</f>
        <v/>
      </c>
      <c r="W9" s="76" t="e">
        <f>H9+L9+T9+P9</f>
        <v>#VALUE!</v>
      </c>
      <c r="X9" s="76" t="str">
        <f t="shared" ref="X9:X14" si="8">IF(ISNUMBER(W9),RANK(W9,$W$9:$W$64,1),"")</f>
        <v/>
      </c>
      <c r="Y9" s="258">
        <f>SUM(J9:J14,N9:N14,R9:R14,V9:V14)</f>
        <v>0</v>
      </c>
      <c r="Z9" s="260">
        <f>IF(ISNUMBER(Y9),RANK(Y9,$Y$9:$Y$64,1),"")</f>
        <v>1</v>
      </c>
    </row>
    <row r="10" spans="1:26" ht="17.100000000000001" customHeight="1" x14ac:dyDescent="0.25">
      <c r="A10" s="147">
        <v>2</v>
      </c>
      <c r="B10" s="144"/>
      <c r="C10" s="54"/>
      <c r="D10" s="93" t="s">
        <v>49</v>
      </c>
      <c r="E10" s="119"/>
      <c r="F10" s="103" t="s">
        <v>165</v>
      </c>
      <c r="G10" s="49"/>
      <c r="H10" s="59" t="str">
        <f t="shared" si="0"/>
        <v/>
      </c>
      <c r="I10" s="50" t="str">
        <f t="shared" ref="I10:I13" si="9">IF(H10="","",RANK(H10,$H$9:$H$14,1))</f>
        <v/>
      </c>
      <c r="J10" s="51" t="str">
        <f t="shared" ref="J10:J14" si="10">IF(I10&lt;6,H10,"")</f>
        <v/>
      </c>
      <c r="K10" s="52"/>
      <c r="L10" s="59" t="str">
        <f t="shared" si="1"/>
        <v/>
      </c>
      <c r="M10" s="50" t="str">
        <f t="shared" si="2"/>
        <v/>
      </c>
      <c r="N10" s="51" t="str">
        <f t="shared" si="3"/>
        <v/>
      </c>
      <c r="O10" s="52"/>
      <c r="P10" s="59" t="str">
        <f t="shared" si="4"/>
        <v/>
      </c>
      <c r="Q10" s="50" t="str">
        <f t="shared" ref="Q10:Q14" si="11">IF(P10="","",RANK(P10,$P$9:$P$14,1))</f>
        <v/>
      </c>
      <c r="R10" s="51" t="str">
        <f t="shared" si="5"/>
        <v/>
      </c>
      <c r="S10" s="53"/>
      <c r="T10" s="59" t="str">
        <f t="shared" si="6"/>
        <v/>
      </c>
      <c r="U10" s="50" t="str">
        <f t="shared" si="7"/>
        <v/>
      </c>
      <c r="V10" s="51" t="str">
        <f t="shared" ref="V10:V14" si="12">IF(U10&lt;6,T10,"")</f>
        <v/>
      </c>
      <c r="W10" s="60" t="e">
        <f t="shared" ref="W10:W63" si="13">H10+L10+T10+P10</f>
        <v>#VALUE!</v>
      </c>
      <c r="X10" s="60" t="str">
        <f t="shared" si="8"/>
        <v/>
      </c>
      <c r="Y10" s="258"/>
      <c r="Z10" s="260"/>
    </row>
    <row r="11" spans="1:26" ht="17.100000000000001" customHeight="1" x14ac:dyDescent="0.25">
      <c r="A11" s="147">
        <v>3</v>
      </c>
      <c r="B11" s="144"/>
      <c r="C11" s="54"/>
      <c r="D11" s="93" t="s">
        <v>49</v>
      </c>
      <c r="E11" s="119"/>
      <c r="F11" s="103" t="s">
        <v>165</v>
      </c>
      <c r="G11" s="49"/>
      <c r="H11" s="59" t="str">
        <f t="shared" si="0"/>
        <v/>
      </c>
      <c r="I11" s="50" t="str">
        <f t="shared" si="9"/>
        <v/>
      </c>
      <c r="J11" s="51" t="str">
        <f t="shared" si="10"/>
        <v/>
      </c>
      <c r="K11" s="52"/>
      <c r="L11" s="59" t="str">
        <f t="shared" si="1"/>
        <v/>
      </c>
      <c r="M11" s="50" t="str">
        <f t="shared" si="2"/>
        <v/>
      </c>
      <c r="N11" s="51" t="str">
        <f t="shared" si="3"/>
        <v/>
      </c>
      <c r="O11" s="52"/>
      <c r="P11" s="59" t="str">
        <f t="shared" si="4"/>
        <v/>
      </c>
      <c r="Q11" s="50" t="str">
        <f t="shared" si="11"/>
        <v/>
      </c>
      <c r="R11" s="51" t="str">
        <f t="shared" si="5"/>
        <v/>
      </c>
      <c r="S11" s="53"/>
      <c r="T11" s="59" t="str">
        <f t="shared" si="6"/>
        <v/>
      </c>
      <c r="U11" s="50" t="str">
        <f t="shared" si="7"/>
        <v/>
      </c>
      <c r="V11" s="51" t="str">
        <f>IF(U11&lt;6,T11,"")</f>
        <v/>
      </c>
      <c r="W11" s="60" t="e">
        <f t="shared" si="13"/>
        <v>#VALUE!</v>
      </c>
      <c r="X11" s="60" t="str">
        <f t="shared" si="8"/>
        <v/>
      </c>
      <c r="Y11" s="258"/>
      <c r="Z11" s="260"/>
    </row>
    <row r="12" spans="1:26" ht="17.100000000000001" customHeight="1" x14ac:dyDescent="0.25">
      <c r="A12" s="147">
        <v>4</v>
      </c>
      <c r="B12" s="144"/>
      <c r="C12" s="54"/>
      <c r="D12" s="93" t="s">
        <v>49</v>
      </c>
      <c r="E12" s="119"/>
      <c r="F12" s="103" t="s">
        <v>165</v>
      </c>
      <c r="G12" s="49"/>
      <c r="H12" s="59" t="str">
        <f t="shared" si="0"/>
        <v/>
      </c>
      <c r="I12" s="50" t="str">
        <f t="shared" si="9"/>
        <v/>
      </c>
      <c r="J12" s="51" t="str">
        <f t="shared" si="10"/>
        <v/>
      </c>
      <c r="K12" s="52"/>
      <c r="L12" s="59" t="str">
        <f t="shared" si="1"/>
        <v/>
      </c>
      <c r="M12" s="50" t="str">
        <f t="shared" si="2"/>
        <v/>
      </c>
      <c r="N12" s="51" t="str">
        <f t="shared" si="3"/>
        <v/>
      </c>
      <c r="O12" s="52"/>
      <c r="P12" s="59" t="str">
        <f t="shared" si="4"/>
        <v/>
      </c>
      <c r="Q12" s="50" t="str">
        <f>IF(P12="","",RANK(P12,$P$9:$P$14,1))</f>
        <v/>
      </c>
      <c r="R12" s="51" t="str">
        <f t="shared" si="5"/>
        <v/>
      </c>
      <c r="S12" s="53"/>
      <c r="T12" s="59" t="str">
        <f t="shared" si="6"/>
        <v/>
      </c>
      <c r="U12" s="50" t="str">
        <f t="shared" si="7"/>
        <v/>
      </c>
      <c r="V12" s="51" t="str">
        <f t="shared" si="12"/>
        <v/>
      </c>
      <c r="W12" s="60" t="e">
        <f t="shared" si="13"/>
        <v>#VALUE!</v>
      </c>
      <c r="X12" s="60" t="str">
        <f t="shared" si="8"/>
        <v/>
      </c>
      <c r="Y12" s="258"/>
      <c r="Z12" s="260"/>
    </row>
    <row r="13" spans="1:26" ht="17.100000000000001" customHeight="1" x14ac:dyDescent="0.25">
      <c r="A13" s="147">
        <v>5</v>
      </c>
      <c r="B13" s="144"/>
      <c r="C13" s="54"/>
      <c r="D13" s="93" t="s">
        <v>49</v>
      </c>
      <c r="E13" s="119"/>
      <c r="F13" s="103" t="s">
        <v>165</v>
      </c>
      <c r="G13" s="49"/>
      <c r="H13" s="59" t="str">
        <f t="shared" si="0"/>
        <v/>
      </c>
      <c r="I13" s="50" t="str">
        <f t="shared" si="9"/>
        <v/>
      </c>
      <c r="J13" s="51"/>
      <c r="K13" s="52"/>
      <c r="L13" s="59" t="str">
        <f t="shared" si="1"/>
        <v/>
      </c>
      <c r="M13" s="50" t="str">
        <f t="shared" si="2"/>
        <v/>
      </c>
      <c r="N13" s="51" t="str">
        <f t="shared" si="3"/>
        <v/>
      </c>
      <c r="O13" s="52"/>
      <c r="P13" s="59" t="str">
        <f t="shared" si="4"/>
        <v/>
      </c>
      <c r="Q13" s="50" t="str">
        <f t="shared" si="11"/>
        <v/>
      </c>
      <c r="R13" s="51" t="str">
        <f t="shared" si="5"/>
        <v/>
      </c>
      <c r="S13" s="53"/>
      <c r="T13" s="59" t="str">
        <f t="shared" si="6"/>
        <v/>
      </c>
      <c r="U13" s="50" t="str">
        <f t="shared" si="7"/>
        <v/>
      </c>
      <c r="V13" s="51" t="str">
        <f t="shared" si="12"/>
        <v/>
      </c>
      <c r="W13" s="60" t="e">
        <f t="shared" si="13"/>
        <v>#VALUE!</v>
      </c>
      <c r="X13" s="60" t="str">
        <f t="shared" si="8"/>
        <v/>
      </c>
      <c r="Y13" s="258"/>
      <c r="Z13" s="260"/>
    </row>
    <row r="14" spans="1:26" ht="17.100000000000001" customHeight="1" thickBot="1" x14ac:dyDescent="0.3">
      <c r="A14" s="147">
        <v>6</v>
      </c>
      <c r="B14" s="144"/>
      <c r="C14" s="54"/>
      <c r="D14" s="93" t="s">
        <v>49</v>
      </c>
      <c r="E14" s="119"/>
      <c r="F14" s="103" t="s">
        <v>165</v>
      </c>
      <c r="G14" s="49"/>
      <c r="H14" s="59" t="str">
        <f t="shared" si="0"/>
        <v/>
      </c>
      <c r="I14" s="50" t="str">
        <f>IF(H14="","",RANK(H14,$H$9:$H$14,1))</f>
        <v/>
      </c>
      <c r="J14" s="63" t="str">
        <f t="shared" si="10"/>
        <v/>
      </c>
      <c r="K14" s="52"/>
      <c r="L14" s="59" t="str">
        <f t="shared" si="1"/>
        <v/>
      </c>
      <c r="M14" s="65" t="str">
        <f t="shared" si="2"/>
        <v/>
      </c>
      <c r="N14" s="63" t="str">
        <f t="shared" si="3"/>
        <v/>
      </c>
      <c r="O14" s="52"/>
      <c r="P14" s="59" t="str">
        <f t="shared" si="4"/>
        <v/>
      </c>
      <c r="Q14" s="50" t="str">
        <f t="shared" si="11"/>
        <v/>
      </c>
      <c r="R14" s="63" t="str">
        <f t="shared" si="5"/>
        <v/>
      </c>
      <c r="S14" s="53"/>
      <c r="T14" s="59" t="str">
        <f t="shared" si="6"/>
        <v/>
      </c>
      <c r="U14" s="65" t="str">
        <f t="shared" si="7"/>
        <v/>
      </c>
      <c r="V14" s="63" t="str">
        <f t="shared" si="12"/>
        <v/>
      </c>
      <c r="W14" s="60" t="e">
        <f t="shared" si="13"/>
        <v>#VALUE!</v>
      </c>
      <c r="X14" s="60" t="str">
        <f t="shared" si="8"/>
        <v/>
      </c>
      <c r="Y14" s="259"/>
      <c r="Z14" s="261"/>
    </row>
    <row r="15" spans="1:26" ht="26.25" customHeight="1" thickBot="1" x14ac:dyDescent="0.3">
      <c r="A15" s="148"/>
      <c r="B15" s="145" t="s">
        <v>29</v>
      </c>
      <c r="C15" s="56"/>
      <c r="D15" s="149"/>
      <c r="E15" s="118"/>
      <c r="F15" s="56"/>
      <c r="G15" s="57"/>
      <c r="H15" s="70"/>
      <c r="I15" s="66" t="s">
        <v>25</v>
      </c>
      <c r="J15" s="64">
        <f>SUM(J9:J14)</f>
        <v>0</v>
      </c>
      <c r="K15" s="77"/>
      <c r="L15" s="70"/>
      <c r="M15" s="66" t="s">
        <v>25</v>
      </c>
      <c r="N15" s="64">
        <f>SUM(N9:N14)</f>
        <v>0</v>
      </c>
      <c r="O15" s="77"/>
      <c r="P15" s="150" t="str">
        <f t="shared" si="4"/>
        <v/>
      </c>
      <c r="Q15" s="66" t="s">
        <v>25</v>
      </c>
      <c r="R15" s="64">
        <f>SUM(R9:R14)</f>
        <v>0</v>
      </c>
      <c r="S15" s="78"/>
      <c r="T15" s="70"/>
      <c r="U15" s="66" t="s">
        <v>25</v>
      </c>
      <c r="V15" s="64">
        <f>SUM(V9:V14)</f>
        <v>0</v>
      </c>
      <c r="W15" s="151"/>
      <c r="X15" s="58"/>
      <c r="Y15" s="67"/>
      <c r="Z15" s="68"/>
    </row>
    <row r="16" spans="1:26" ht="17.100000000000001" customHeight="1" x14ac:dyDescent="0.25">
      <c r="A16" s="147">
        <v>1</v>
      </c>
      <c r="B16" s="144"/>
      <c r="C16" s="48"/>
      <c r="D16" s="93" t="s">
        <v>49</v>
      </c>
      <c r="E16" s="152"/>
      <c r="F16" s="103" t="s">
        <v>166</v>
      </c>
      <c r="G16" s="71"/>
      <c r="H16" s="69" t="str">
        <f t="shared" ref="H16:H21" si="14">IF(ISNUMBER(G16),RANK(G16,$G$9:$G$64,1),"")</f>
        <v/>
      </c>
      <c r="I16" s="72" t="str">
        <f>IF(H16="","",RANK(H16,$H$16:$H$21,1))</f>
        <v/>
      </c>
      <c r="J16" s="73" t="str">
        <f>IF(I16&lt;6,H16,"")</f>
        <v/>
      </c>
      <c r="K16" s="74"/>
      <c r="L16" s="69" t="str">
        <f t="shared" ref="L16:L21" si="15">IF(ISNUMBER(K16),RANK(K16,$K$9:$K$64,0),"")</f>
        <v/>
      </c>
      <c r="M16" s="72" t="str">
        <f>IF(L16="","",RANK(L16,L16:L21,1))</f>
        <v/>
      </c>
      <c r="N16" s="73" t="str">
        <f>IF(M16&lt;6,L16,"")</f>
        <v/>
      </c>
      <c r="O16" s="74"/>
      <c r="P16" s="69" t="str">
        <f t="shared" si="4"/>
        <v/>
      </c>
      <c r="Q16" s="72" t="str">
        <f>IF(P16="","",RANK(P16,$P$16:$P$21,1))</f>
        <v/>
      </c>
      <c r="R16" s="73" t="str">
        <f t="shared" ref="R16:R21" si="16">IF(Q16&lt;6,P16,"")</f>
        <v/>
      </c>
      <c r="S16" s="75"/>
      <c r="T16" s="69" t="str">
        <f t="shared" ref="T16:T21" si="17">IF(ISNUMBER(S16),RANK(S16,$S$9:$S$64,1),"")</f>
        <v/>
      </c>
      <c r="U16" s="72" t="str">
        <f>IF(T16="","",RANK(T16,$T$16:$T$21,1))</f>
        <v/>
      </c>
      <c r="V16" s="73" t="str">
        <f>IF(U16&lt;6,T16,"")</f>
        <v/>
      </c>
      <c r="W16" s="76" t="e">
        <f t="shared" si="13"/>
        <v>#VALUE!</v>
      </c>
      <c r="X16" s="76" t="str">
        <f t="shared" ref="X16:X21" si="18">IF(ISNUMBER(W16),RANK(W16,$W$9:$W$64,1),"")</f>
        <v/>
      </c>
      <c r="Y16" s="258">
        <f>SUM(J16:J21,N16:N21,R16:R21,V16:V21)</f>
        <v>0</v>
      </c>
      <c r="Z16" s="260">
        <f>IF(ISNUMBER(Y16),RANK(Y16,$Y$9:$Y$64,1),"")</f>
        <v>1</v>
      </c>
    </row>
    <row r="17" spans="1:26" ht="17.100000000000001" customHeight="1" x14ac:dyDescent="0.25">
      <c r="A17" s="147">
        <v>2</v>
      </c>
      <c r="B17" s="144" t="s">
        <v>160</v>
      </c>
      <c r="C17" s="54"/>
      <c r="D17" s="93" t="s">
        <v>49</v>
      </c>
      <c r="E17" s="115"/>
      <c r="F17" s="103" t="s">
        <v>166</v>
      </c>
      <c r="G17" s="49"/>
      <c r="H17" s="59" t="str">
        <f t="shared" si="14"/>
        <v/>
      </c>
      <c r="I17" s="50" t="str">
        <f t="shared" ref="I17:I21" si="19">IF(H17="","",RANK(H17,$H$16:$H$21,1))</f>
        <v/>
      </c>
      <c r="J17" s="51" t="str">
        <f>IF(I17&lt;6,H17,"")</f>
        <v/>
      </c>
      <c r="K17" s="52"/>
      <c r="L17" s="59" t="str">
        <f t="shared" si="15"/>
        <v/>
      </c>
      <c r="M17" s="50" t="str">
        <f>IF(L17="","",RANK(L17,L16:L21,1))</f>
        <v/>
      </c>
      <c r="N17" s="51" t="str">
        <f>IF(M17&lt;6,L17,"")</f>
        <v/>
      </c>
      <c r="O17" s="52"/>
      <c r="P17" s="59" t="str">
        <f t="shared" si="4"/>
        <v/>
      </c>
      <c r="Q17" s="50" t="str">
        <f t="shared" ref="Q17:Q21" si="20">IF(P17="","",RANK(P17,$P$16:$P$21,1))</f>
        <v/>
      </c>
      <c r="R17" s="51" t="str">
        <f t="shared" si="16"/>
        <v/>
      </c>
      <c r="S17" s="53"/>
      <c r="T17" s="59" t="str">
        <f t="shared" si="17"/>
        <v/>
      </c>
      <c r="U17" s="50" t="str">
        <f t="shared" ref="U17:U21" si="21">IF(T17="","",RANK(T17,$T$16:$T$21,1))</f>
        <v/>
      </c>
      <c r="V17" s="51" t="str">
        <f t="shared" ref="V17" si="22">IF(U17&lt;6,T17,"")</f>
        <v/>
      </c>
      <c r="W17" s="60" t="e">
        <f t="shared" si="13"/>
        <v>#VALUE!</v>
      </c>
      <c r="X17" s="60" t="str">
        <f t="shared" si="18"/>
        <v/>
      </c>
      <c r="Y17" s="258"/>
      <c r="Z17" s="260"/>
    </row>
    <row r="18" spans="1:26" ht="17.100000000000001" customHeight="1" x14ac:dyDescent="0.25">
      <c r="A18" s="147">
        <v>3</v>
      </c>
      <c r="B18" s="144"/>
      <c r="C18" s="54"/>
      <c r="D18" s="93" t="s">
        <v>49</v>
      </c>
      <c r="E18" s="115"/>
      <c r="F18" s="103" t="s">
        <v>166</v>
      </c>
      <c r="G18" s="49"/>
      <c r="H18" s="59" t="str">
        <f t="shared" si="14"/>
        <v/>
      </c>
      <c r="I18" s="50" t="str">
        <f t="shared" si="19"/>
        <v/>
      </c>
      <c r="J18" s="51" t="str">
        <f>IF(I18&lt;6,H18,"")</f>
        <v/>
      </c>
      <c r="K18" s="52"/>
      <c r="L18" s="59" t="str">
        <f t="shared" si="15"/>
        <v/>
      </c>
      <c r="M18" s="50" t="str">
        <f>IF(L18="","",RANK(L18,L16:L21,1))</f>
        <v/>
      </c>
      <c r="N18" s="51" t="str">
        <f>IF(M18&lt;6,L18,"")</f>
        <v/>
      </c>
      <c r="O18" s="52"/>
      <c r="P18" s="59" t="str">
        <f t="shared" si="4"/>
        <v/>
      </c>
      <c r="Q18" s="50" t="str">
        <f t="shared" si="20"/>
        <v/>
      </c>
      <c r="R18" s="51" t="str">
        <f t="shared" si="16"/>
        <v/>
      </c>
      <c r="S18" s="53"/>
      <c r="T18" s="59" t="str">
        <f t="shared" si="17"/>
        <v/>
      </c>
      <c r="U18" s="50" t="str">
        <f t="shared" si="21"/>
        <v/>
      </c>
      <c r="V18" s="51" t="str">
        <f>IF(U18&lt;6,T18,"")</f>
        <v/>
      </c>
      <c r="W18" s="60" t="e">
        <f t="shared" si="13"/>
        <v>#VALUE!</v>
      </c>
      <c r="X18" s="60" t="str">
        <f t="shared" si="18"/>
        <v/>
      </c>
      <c r="Y18" s="258"/>
      <c r="Z18" s="260"/>
    </row>
    <row r="19" spans="1:26" ht="17.100000000000001" customHeight="1" x14ac:dyDescent="0.25">
      <c r="A19" s="147">
        <v>4</v>
      </c>
      <c r="B19" s="144"/>
      <c r="C19" s="54"/>
      <c r="D19" s="93" t="s">
        <v>49</v>
      </c>
      <c r="E19" s="115"/>
      <c r="F19" s="103" t="s">
        <v>166</v>
      </c>
      <c r="G19" s="49"/>
      <c r="H19" s="59" t="str">
        <f t="shared" si="14"/>
        <v/>
      </c>
      <c r="I19" s="50" t="str">
        <f t="shared" si="19"/>
        <v/>
      </c>
      <c r="J19" s="51" t="str">
        <f t="shared" ref="J19:J20" si="23">IF(I19&lt;6,H19,"")</f>
        <v/>
      </c>
      <c r="K19" s="52"/>
      <c r="L19" s="59" t="str">
        <f t="shared" si="15"/>
        <v/>
      </c>
      <c r="M19" s="50" t="str">
        <f>IF(L19="","",RANK(L19,L16:L21,1))</f>
        <v/>
      </c>
      <c r="N19" s="51" t="str">
        <f t="shared" ref="N19:N21" si="24">IF(M19&lt;6,L19,"")</f>
        <v/>
      </c>
      <c r="O19" s="52"/>
      <c r="P19" s="59" t="str">
        <f t="shared" si="4"/>
        <v/>
      </c>
      <c r="Q19" s="50" t="str">
        <f t="shared" si="20"/>
        <v/>
      </c>
      <c r="R19" s="51" t="str">
        <f t="shared" si="16"/>
        <v/>
      </c>
      <c r="S19" s="53"/>
      <c r="T19" s="59" t="str">
        <f t="shared" si="17"/>
        <v/>
      </c>
      <c r="U19" s="50" t="str">
        <f t="shared" si="21"/>
        <v/>
      </c>
      <c r="V19" s="51" t="str">
        <f t="shared" ref="V19:V21" si="25">IF(U19&lt;6,T19,"")</f>
        <v/>
      </c>
      <c r="W19" s="60" t="e">
        <f t="shared" si="13"/>
        <v>#VALUE!</v>
      </c>
      <c r="X19" s="60" t="str">
        <f t="shared" si="18"/>
        <v/>
      </c>
      <c r="Y19" s="258"/>
      <c r="Z19" s="260"/>
    </row>
    <row r="20" spans="1:26" ht="17.100000000000001" customHeight="1" x14ac:dyDescent="0.25">
      <c r="A20" s="147">
        <v>5</v>
      </c>
      <c r="B20" s="144"/>
      <c r="C20" s="54"/>
      <c r="D20" s="93" t="s">
        <v>49</v>
      </c>
      <c r="E20" s="115"/>
      <c r="F20" s="103" t="s">
        <v>166</v>
      </c>
      <c r="G20" s="49"/>
      <c r="H20" s="59" t="str">
        <f t="shared" si="14"/>
        <v/>
      </c>
      <c r="I20" s="50" t="str">
        <f t="shared" si="19"/>
        <v/>
      </c>
      <c r="J20" s="51" t="str">
        <f t="shared" si="23"/>
        <v/>
      </c>
      <c r="K20" s="52"/>
      <c r="L20" s="59" t="str">
        <f t="shared" si="15"/>
        <v/>
      </c>
      <c r="M20" s="50" t="str">
        <f>IF(L20="","",RANK(L20,L16:L21,1))</f>
        <v/>
      </c>
      <c r="N20" s="51" t="str">
        <f t="shared" si="24"/>
        <v/>
      </c>
      <c r="O20" s="52"/>
      <c r="P20" s="59" t="str">
        <f t="shared" si="4"/>
        <v/>
      </c>
      <c r="Q20" s="50" t="str">
        <f t="shared" si="20"/>
        <v/>
      </c>
      <c r="R20" s="51" t="str">
        <f t="shared" si="16"/>
        <v/>
      </c>
      <c r="S20" s="53"/>
      <c r="T20" s="59" t="str">
        <f t="shared" si="17"/>
        <v/>
      </c>
      <c r="U20" s="50" t="str">
        <f t="shared" si="21"/>
        <v/>
      </c>
      <c r="V20" s="51" t="str">
        <f t="shared" si="25"/>
        <v/>
      </c>
      <c r="W20" s="60" t="e">
        <f t="shared" si="13"/>
        <v>#VALUE!</v>
      </c>
      <c r="X20" s="60" t="str">
        <f t="shared" si="18"/>
        <v/>
      </c>
      <c r="Y20" s="258"/>
      <c r="Z20" s="260"/>
    </row>
    <row r="21" spans="1:26" ht="17.100000000000001" customHeight="1" thickBot="1" x14ac:dyDescent="0.3">
      <c r="A21" s="147">
        <v>6</v>
      </c>
      <c r="B21" s="146"/>
      <c r="C21" s="134"/>
      <c r="D21" s="93" t="s">
        <v>49</v>
      </c>
      <c r="E21" s="115"/>
      <c r="F21" s="103" t="s">
        <v>166</v>
      </c>
      <c r="G21" s="49"/>
      <c r="H21" s="59" t="str">
        <f t="shared" si="14"/>
        <v/>
      </c>
      <c r="I21" s="50" t="str">
        <f t="shared" si="19"/>
        <v/>
      </c>
      <c r="J21" s="51" t="str">
        <f>IF(I21&lt;6,H21,"")</f>
        <v/>
      </c>
      <c r="K21" s="52"/>
      <c r="L21" s="59" t="str">
        <f t="shared" si="15"/>
        <v/>
      </c>
      <c r="M21" s="50" t="str">
        <f>IF(L21="","",RANK(L21,L16:L21,1))</f>
        <v/>
      </c>
      <c r="N21" s="63" t="str">
        <f t="shared" si="24"/>
        <v/>
      </c>
      <c r="O21" s="52"/>
      <c r="P21" s="59" t="str">
        <f t="shared" si="4"/>
        <v/>
      </c>
      <c r="Q21" s="50" t="str">
        <f t="shared" si="20"/>
        <v/>
      </c>
      <c r="R21" s="63" t="str">
        <f t="shared" si="16"/>
        <v/>
      </c>
      <c r="S21" s="53"/>
      <c r="T21" s="59" t="str">
        <f t="shared" si="17"/>
        <v/>
      </c>
      <c r="U21" s="50" t="str">
        <f t="shared" si="21"/>
        <v/>
      </c>
      <c r="V21" s="63" t="str">
        <f t="shared" si="25"/>
        <v/>
      </c>
      <c r="W21" s="60" t="e">
        <f t="shared" si="13"/>
        <v>#VALUE!</v>
      </c>
      <c r="X21" s="60" t="str">
        <f t="shared" si="18"/>
        <v/>
      </c>
      <c r="Y21" s="259"/>
      <c r="Z21" s="261"/>
    </row>
    <row r="22" spans="1:26" ht="26.25" customHeight="1" thickBot="1" x14ac:dyDescent="0.3">
      <c r="A22" s="148"/>
      <c r="B22" s="145" t="s">
        <v>29</v>
      </c>
      <c r="C22" s="56"/>
      <c r="D22" s="149"/>
      <c r="E22" s="118"/>
      <c r="F22" s="56"/>
      <c r="G22" s="57"/>
      <c r="H22" s="70"/>
      <c r="I22" s="66" t="s">
        <v>25</v>
      </c>
      <c r="J22" s="64">
        <f>SUM(J16:J21)</f>
        <v>0</v>
      </c>
      <c r="K22" s="77"/>
      <c r="L22" s="70"/>
      <c r="M22" s="66" t="s">
        <v>25</v>
      </c>
      <c r="N22" s="64">
        <f>SUM(N16:N21)</f>
        <v>0</v>
      </c>
      <c r="O22" s="77"/>
      <c r="P22" s="150" t="str">
        <f t="shared" si="4"/>
        <v/>
      </c>
      <c r="Q22" s="66" t="s">
        <v>25</v>
      </c>
      <c r="R22" s="64">
        <f t="shared" ref="R22" si="26">SUM(R16:R21)</f>
        <v>0</v>
      </c>
      <c r="S22" s="78"/>
      <c r="T22" s="70"/>
      <c r="U22" s="66" t="s">
        <v>25</v>
      </c>
      <c r="V22" s="64">
        <f>SUM(V16:V21)</f>
        <v>0</v>
      </c>
      <c r="W22" s="151"/>
      <c r="X22" s="58"/>
      <c r="Y22" s="67"/>
      <c r="Z22" s="68"/>
    </row>
    <row r="23" spans="1:26" ht="17.100000000000001" customHeight="1" x14ac:dyDescent="0.25">
      <c r="A23" s="147">
        <v>1</v>
      </c>
      <c r="B23" s="144"/>
      <c r="C23" s="48"/>
      <c r="D23" s="93" t="s">
        <v>49</v>
      </c>
      <c r="E23" s="152"/>
      <c r="F23" s="103" t="s">
        <v>167</v>
      </c>
      <c r="G23" s="71"/>
      <c r="H23" s="69" t="str">
        <f t="shared" ref="H23:H28" si="27">IF(ISNUMBER(G23),RANK(G23,$G$9:$G$64,1),"")</f>
        <v/>
      </c>
      <c r="I23" s="72" t="str">
        <f>IF(H23="","",RANK(H23,$H$23:$H$28,1))</f>
        <v/>
      </c>
      <c r="J23" s="73" t="str">
        <f t="shared" ref="J23:J28" si="28">IF(I23&lt;6,H23,"")</f>
        <v/>
      </c>
      <c r="K23" s="74"/>
      <c r="L23" s="69" t="str">
        <f t="shared" ref="L23:L28" si="29">IF(ISNUMBER(K23),RANK(K23,$K$9:$K$64,0),"")</f>
        <v/>
      </c>
      <c r="M23" s="72" t="str">
        <f>IF(L23="","",RANK(L23,L23:L28,1))</f>
        <v/>
      </c>
      <c r="N23" s="73" t="str">
        <f>IF(M23&lt;6,L23,"")</f>
        <v/>
      </c>
      <c r="O23" s="74"/>
      <c r="P23" s="69" t="str">
        <f t="shared" si="4"/>
        <v/>
      </c>
      <c r="Q23" s="72" t="str">
        <f>IF(P23="","",RANK(P23,$P$23:$P$28,1))</f>
        <v/>
      </c>
      <c r="R23" s="73" t="str">
        <f t="shared" ref="R23:R28" si="30">IF(Q23&lt;6,P23,"")</f>
        <v/>
      </c>
      <c r="S23" s="75"/>
      <c r="T23" s="69" t="str">
        <f t="shared" ref="T23:T28" si="31">IF(ISNUMBER(S23),RANK(S23,$S$9:$S$64,1),"")</f>
        <v/>
      </c>
      <c r="U23" s="72" t="str">
        <f>IF(T23="","",RANK(T23,$T$23:$T$28,1))</f>
        <v/>
      </c>
      <c r="V23" s="73" t="str">
        <f>IF(U23&lt;6,T23,"")</f>
        <v/>
      </c>
      <c r="W23" s="76" t="e">
        <f t="shared" si="13"/>
        <v>#VALUE!</v>
      </c>
      <c r="X23" s="76" t="str">
        <f t="shared" ref="X23:X28" si="32">IF(ISNUMBER(W23),RANK(W23,$W$9:$W$64,1),"")</f>
        <v/>
      </c>
      <c r="Y23" s="258">
        <f>SUM(J23:J28,N23:N28,R23:R28,V23:V28)</f>
        <v>0</v>
      </c>
      <c r="Z23" s="260">
        <f>IF(ISNUMBER(Y23),RANK(Y23,$Y$9:$Y$64,1),"")</f>
        <v>1</v>
      </c>
    </row>
    <row r="24" spans="1:26" ht="17.100000000000001" customHeight="1" x14ac:dyDescent="0.25">
      <c r="A24" s="147">
        <v>2</v>
      </c>
      <c r="B24" s="144"/>
      <c r="C24" s="54"/>
      <c r="D24" s="93" t="s">
        <v>49</v>
      </c>
      <c r="E24" s="115"/>
      <c r="F24" s="103" t="s">
        <v>167</v>
      </c>
      <c r="G24" s="49"/>
      <c r="H24" s="59" t="str">
        <f t="shared" si="27"/>
        <v/>
      </c>
      <c r="I24" s="50" t="str">
        <f t="shared" ref="I24:I28" si="33">IF(H24="","",RANK(H24,$H$23:$H$28,1))</f>
        <v/>
      </c>
      <c r="J24" s="51" t="str">
        <f t="shared" si="28"/>
        <v/>
      </c>
      <c r="K24" s="52"/>
      <c r="L24" s="59" t="str">
        <f t="shared" si="29"/>
        <v/>
      </c>
      <c r="M24" s="50" t="str">
        <f>IF(L24="","",RANK(L24,L23:L28,1))</f>
        <v/>
      </c>
      <c r="N24" s="51" t="str">
        <f>IF(M24&lt;6,L24,"")</f>
        <v/>
      </c>
      <c r="O24" s="52"/>
      <c r="P24" s="59" t="str">
        <f t="shared" si="4"/>
        <v/>
      </c>
      <c r="Q24" s="50" t="str">
        <f t="shared" ref="Q24:Q28" si="34">IF(P24="","",RANK(P24,$P$23:$P$28,1))</f>
        <v/>
      </c>
      <c r="R24" s="51" t="str">
        <f t="shared" si="30"/>
        <v/>
      </c>
      <c r="S24" s="53"/>
      <c r="T24" s="59" t="str">
        <f t="shared" si="31"/>
        <v/>
      </c>
      <c r="U24" s="50" t="str">
        <f t="shared" ref="U24:U28" si="35">IF(T24="","",RANK(T24,$T$23:$T$28,1))</f>
        <v/>
      </c>
      <c r="V24" s="51" t="str">
        <f t="shared" ref="V24" si="36">IF(U24&lt;6,T24,"")</f>
        <v/>
      </c>
      <c r="W24" s="60" t="e">
        <f t="shared" si="13"/>
        <v>#VALUE!</v>
      </c>
      <c r="X24" s="60" t="str">
        <f t="shared" si="32"/>
        <v/>
      </c>
      <c r="Y24" s="258"/>
      <c r="Z24" s="260"/>
    </row>
    <row r="25" spans="1:26" ht="17.100000000000001" customHeight="1" x14ac:dyDescent="0.25">
      <c r="A25" s="147">
        <v>3</v>
      </c>
      <c r="B25" s="144"/>
      <c r="C25" s="54"/>
      <c r="D25" s="93" t="s">
        <v>49</v>
      </c>
      <c r="E25" s="115"/>
      <c r="F25" s="103" t="s">
        <v>167</v>
      </c>
      <c r="G25" s="49"/>
      <c r="H25" s="59" t="str">
        <f t="shared" si="27"/>
        <v/>
      </c>
      <c r="I25" s="50" t="str">
        <f t="shared" si="33"/>
        <v/>
      </c>
      <c r="J25" s="51" t="str">
        <f t="shared" si="28"/>
        <v/>
      </c>
      <c r="K25" s="52"/>
      <c r="L25" s="59" t="str">
        <f t="shared" si="29"/>
        <v/>
      </c>
      <c r="M25" s="50" t="str">
        <f>IF(L25="","",RANK(L25,L23:L28,1))</f>
        <v/>
      </c>
      <c r="N25" s="51" t="str">
        <f>IF(M25&lt;6,L25,"")</f>
        <v/>
      </c>
      <c r="O25" s="52"/>
      <c r="P25" s="59" t="str">
        <f t="shared" si="4"/>
        <v/>
      </c>
      <c r="Q25" s="50" t="str">
        <f t="shared" si="34"/>
        <v/>
      </c>
      <c r="R25" s="51" t="str">
        <f t="shared" si="30"/>
        <v/>
      </c>
      <c r="S25" s="53"/>
      <c r="T25" s="59" t="str">
        <f t="shared" si="31"/>
        <v/>
      </c>
      <c r="U25" s="50" t="str">
        <f t="shared" si="35"/>
        <v/>
      </c>
      <c r="V25" s="51" t="str">
        <f>IF(U25&lt;6,T25,"")</f>
        <v/>
      </c>
      <c r="W25" s="60" t="e">
        <f t="shared" si="13"/>
        <v>#VALUE!</v>
      </c>
      <c r="X25" s="60" t="str">
        <f t="shared" si="32"/>
        <v/>
      </c>
      <c r="Y25" s="258"/>
      <c r="Z25" s="260"/>
    </row>
    <row r="26" spans="1:26" ht="17.100000000000001" customHeight="1" x14ac:dyDescent="0.25">
      <c r="A26" s="147">
        <v>4</v>
      </c>
      <c r="B26" s="146"/>
      <c r="C26" s="134"/>
      <c r="D26" s="93" t="s">
        <v>49</v>
      </c>
      <c r="E26" s="115"/>
      <c r="F26" s="103" t="s">
        <v>167</v>
      </c>
      <c r="G26" s="49"/>
      <c r="H26" s="59" t="str">
        <f t="shared" si="27"/>
        <v/>
      </c>
      <c r="I26" s="50" t="str">
        <f t="shared" si="33"/>
        <v/>
      </c>
      <c r="J26" s="51" t="str">
        <f t="shared" si="28"/>
        <v/>
      </c>
      <c r="K26" s="52"/>
      <c r="L26" s="59" t="str">
        <f t="shared" si="29"/>
        <v/>
      </c>
      <c r="M26" s="50" t="str">
        <f>IF(L26="","",RANK(L26,L23:L28,1))</f>
        <v/>
      </c>
      <c r="N26" s="51" t="str">
        <f t="shared" ref="N26:N28" si="37">IF(M26&lt;6,L26,"")</f>
        <v/>
      </c>
      <c r="O26" s="52"/>
      <c r="P26" s="59" t="str">
        <f t="shared" si="4"/>
        <v/>
      </c>
      <c r="Q26" s="50" t="str">
        <f t="shared" si="34"/>
        <v/>
      </c>
      <c r="R26" s="51" t="str">
        <f t="shared" si="30"/>
        <v/>
      </c>
      <c r="S26" s="53"/>
      <c r="T26" s="59" t="str">
        <f t="shared" si="31"/>
        <v/>
      </c>
      <c r="U26" s="50" t="str">
        <f t="shared" si="35"/>
        <v/>
      </c>
      <c r="V26" s="51" t="str">
        <f t="shared" ref="V26:V28" si="38">IF(U26&lt;6,T26,"")</f>
        <v/>
      </c>
      <c r="W26" s="60" t="e">
        <f t="shared" si="13"/>
        <v>#VALUE!</v>
      </c>
      <c r="X26" s="60" t="str">
        <f t="shared" si="32"/>
        <v/>
      </c>
      <c r="Y26" s="258"/>
      <c r="Z26" s="260"/>
    </row>
    <row r="27" spans="1:26" ht="17.100000000000001" customHeight="1" x14ac:dyDescent="0.25">
      <c r="A27" s="147">
        <v>5</v>
      </c>
      <c r="B27" s="144"/>
      <c r="C27" s="54"/>
      <c r="D27" s="93" t="s">
        <v>49</v>
      </c>
      <c r="E27" s="115"/>
      <c r="F27" s="103" t="s">
        <v>167</v>
      </c>
      <c r="G27" s="49"/>
      <c r="H27" s="59" t="str">
        <f t="shared" si="27"/>
        <v/>
      </c>
      <c r="I27" s="50" t="str">
        <f t="shared" si="33"/>
        <v/>
      </c>
      <c r="J27" s="51" t="str">
        <f t="shared" si="28"/>
        <v/>
      </c>
      <c r="K27" s="52"/>
      <c r="L27" s="59" t="str">
        <f t="shared" si="29"/>
        <v/>
      </c>
      <c r="M27" s="50" t="str">
        <f>IF(L27="","",RANK(L27,L23:L28,1))</f>
        <v/>
      </c>
      <c r="N27" s="51" t="str">
        <f t="shared" si="37"/>
        <v/>
      </c>
      <c r="O27" s="52"/>
      <c r="P27" s="59" t="str">
        <f t="shared" si="4"/>
        <v/>
      </c>
      <c r="Q27" s="50" t="str">
        <f t="shared" si="34"/>
        <v/>
      </c>
      <c r="R27" s="51" t="str">
        <f t="shared" si="30"/>
        <v/>
      </c>
      <c r="S27" s="53"/>
      <c r="T27" s="59" t="str">
        <f t="shared" si="31"/>
        <v/>
      </c>
      <c r="U27" s="50" t="str">
        <f t="shared" si="35"/>
        <v/>
      </c>
      <c r="V27" s="51" t="str">
        <f t="shared" si="38"/>
        <v/>
      </c>
      <c r="W27" s="60" t="e">
        <f t="shared" si="13"/>
        <v>#VALUE!</v>
      </c>
      <c r="X27" s="60" t="str">
        <f t="shared" si="32"/>
        <v/>
      </c>
      <c r="Y27" s="258"/>
      <c r="Z27" s="260"/>
    </row>
    <row r="28" spans="1:26" ht="17.100000000000001" customHeight="1" thickBot="1" x14ac:dyDescent="0.3">
      <c r="A28" s="147">
        <v>6</v>
      </c>
      <c r="B28" s="144"/>
      <c r="C28" s="54"/>
      <c r="D28" s="93" t="s">
        <v>49</v>
      </c>
      <c r="E28" s="115"/>
      <c r="F28" s="103" t="s">
        <v>167</v>
      </c>
      <c r="G28" s="49"/>
      <c r="H28" s="59" t="str">
        <f t="shared" si="27"/>
        <v/>
      </c>
      <c r="I28" s="50" t="str">
        <f t="shared" si="33"/>
        <v/>
      </c>
      <c r="J28" s="63" t="str">
        <f t="shared" si="28"/>
        <v/>
      </c>
      <c r="K28" s="52"/>
      <c r="L28" s="59" t="str">
        <f t="shared" si="29"/>
        <v/>
      </c>
      <c r="M28" s="50" t="str">
        <f>IF(L28="","",RANK(L28,L23:L28,1))</f>
        <v/>
      </c>
      <c r="N28" s="63" t="str">
        <f t="shared" si="37"/>
        <v/>
      </c>
      <c r="O28" s="52"/>
      <c r="P28" s="59" t="str">
        <f t="shared" si="4"/>
        <v/>
      </c>
      <c r="Q28" s="50" t="str">
        <f t="shared" si="34"/>
        <v/>
      </c>
      <c r="R28" s="63" t="str">
        <f t="shared" si="30"/>
        <v/>
      </c>
      <c r="S28" s="53"/>
      <c r="T28" s="59" t="str">
        <f t="shared" si="31"/>
        <v/>
      </c>
      <c r="U28" s="50" t="str">
        <f t="shared" si="35"/>
        <v/>
      </c>
      <c r="V28" s="63" t="str">
        <f t="shared" si="38"/>
        <v/>
      </c>
      <c r="W28" s="60" t="e">
        <f t="shared" si="13"/>
        <v>#VALUE!</v>
      </c>
      <c r="X28" s="60" t="str">
        <f t="shared" si="32"/>
        <v/>
      </c>
      <c r="Y28" s="259"/>
      <c r="Z28" s="261"/>
    </row>
    <row r="29" spans="1:26" ht="26.25" customHeight="1" thickBot="1" x14ac:dyDescent="0.3">
      <c r="A29" s="148"/>
      <c r="B29" s="145" t="s">
        <v>29</v>
      </c>
      <c r="C29" s="56"/>
      <c r="D29" s="149"/>
      <c r="E29" s="118"/>
      <c r="F29" s="56"/>
      <c r="G29" s="57"/>
      <c r="H29" s="70"/>
      <c r="I29" s="66" t="s">
        <v>25</v>
      </c>
      <c r="J29" s="64">
        <f>SUM(J23:J28)</f>
        <v>0</v>
      </c>
      <c r="K29" s="77"/>
      <c r="L29" s="70"/>
      <c r="M29" s="66" t="s">
        <v>25</v>
      </c>
      <c r="N29" s="64">
        <f>SUM(N23:N28)</f>
        <v>0</v>
      </c>
      <c r="O29" s="77"/>
      <c r="P29" s="150" t="str">
        <f t="shared" si="4"/>
        <v/>
      </c>
      <c r="Q29" s="66" t="s">
        <v>25</v>
      </c>
      <c r="R29" s="64">
        <f t="shared" ref="R29" si="39">SUM(R23:R28)</f>
        <v>0</v>
      </c>
      <c r="S29" s="78"/>
      <c r="T29" s="70"/>
      <c r="U29" s="66" t="s">
        <v>25</v>
      </c>
      <c r="V29" s="64">
        <f>SUM(V23:V28)</f>
        <v>0</v>
      </c>
      <c r="W29" s="151"/>
      <c r="X29" s="58"/>
      <c r="Y29" s="67"/>
      <c r="Z29" s="68"/>
    </row>
    <row r="30" spans="1:26" ht="17.100000000000001" customHeight="1" x14ac:dyDescent="0.25">
      <c r="A30" s="147">
        <v>1</v>
      </c>
      <c r="B30" s="144"/>
      <c r="C30" s="48"/>
      <c r="D30" s="93" t="s">
        <v>49</v>
      </c>
      <c r="E30" s="152"/>
      <c r="F30" s="48" t="s">
        <v>168</v>
      </c>
      <c r="G30" s="71"/>
      <c r="H30" s="69" t="str">
        <f t="shared" ref="H30:H35" si="40">IF(ISNUMBER(G30),RANK(G30,$G$9:$G$64,1),"")</f>
        <v/>
      </c>
      <c r="I30" s="72" t="str">
        <f>IF(H30="","",RANK(H30,$H$30:$H$35,1))</f>
        <v/>
      </c>
      <c r="J30" s="73" t="str">
        <f t="shared" ref="J30:J35" si="41">IF(I30&lt;6,H30,"")</f>
        <v/>
      </c>
      <c r="K30" s="74"/>
      <c r="L30" s="69" t="str">
        <f t="shared" ref="L30:L35" si="42">IF(ISNUMBER(K30),RANK(K30,$K$9:$K$64,0),"")</f>
        <v/>
      </c>
      <c r="M30" s="72" t="str">
        <f>IF(L30="","",RANK(L30,L30:L35,1))</f>
        <v/>
      </c>
      <c r="N30" s="73" t="str">
        <f>IF(M30&lt;6,L30,"")</f>
        <v/>
      </c>
      <c r="O30" s="74"/>
      <c r="P30" s="69" t="str">
        <f t="shared" si="4"/>
        <v/>
      </c>
      <c r="Q30" s="72" t="str">
        <f>IF(P30="","",RANK(P30,$P$30:$P$35,1))</f>
        <v/>
      </c>
      <c r="R30" s="73" t="str">
        <f t="shared" ref="R30:R35" si="43">IF(Q30&lt;6,P30,"")</f>
        <v/>
      </c>
      <c r="S30" s="75"/>
      <c r="T30" s="69" t="str">
        <f t="shared" ref="T30:T35" si="44">IF(ISNUMBER(S30),RANK(S30,$S$9:$S$64,1),"")</f>
        <v/>
      </c>
      <c r="U30" s="72" t="str">
        <f>IF(T30="","",RANK(T30,$T$30:$T$35,1))</f>
        <v/>
      </c>
      <c r="V30" s="73" t="str">
        <f>IF(U30&lt;6,T30,"")</f>
        <v/>
      </c>
      <c r="W30" s="76" t="e">
        <f t="shared" si="13"/>
        <v>#VALUE!</v>
      </c>
      <c r="X30" s="76" t="str">
        <f t="shared" ref="X30:X35" si="45">IF(ISNUMBER(W30),RANK(W30,$W$9:$W$64,1),"")</f>
        <v/>
      </c>
      <c r="Y30" s="258">
        <f>SUM(J30:J35,N30:N35,R30:R35,V30:V35)</f>
        <v>0</v>
      </c>
      <c r="Z30" s="260">
        <f>IF(ISNUMBER(Y30),RANK(Y30,$Y$9:$Y$64,1),"")</f>
        <v>1</v>
      </c>
    </row>
    <row r="31" spans="1:26" ht="17.100000000000001" customHeight="1" x14ac:dyDescent="0.25">
      <c r="A31" s="147">
        <v>2</v>
      </c>
      <c r="B31" s="144"/>
      <c r="C31" s="54"/>
      <c r="D31" s="93" t="s">
        <v>49</v>
      </c>
      <c r="E31" s="115"/>
      <c r="F31" s="48" t="s">
        <v>168</v>
      </c>
      <c r="G31" s="49"/>
      <c r="H31" s="59" t="str">
        <f t="shared" si="40"/>
        <v/>
      </c>
      <c r="I31" s="50" t="str">
        <f t="shared" ref="I31:I35" si="46">IF(H31="","",RANK(H31,$H$30:$H$35,1))</f>
        <v/>
      </c>
      <c r="J31" s="51" t="str">
        <f t="shared" si="41"/>
        <v/>
      </c>
      <c r="K31" s="52"/>
      <c r="L31" s="59" t="str">
        <f t="shared" si="42"/>
        <v/>
      </c>
      <c r="M31" s="50" t="str">
        <f>IF(L31="","",RANK(L31,L30:L35,1))</f>
        <v/>
      </c>
      <c r="N31" s="51" t="str">
        <f>IF(M31&lt;6,L31,"")</f>
        <v/>
      </c>
      <c r="O31" s="52"/>
      <c r="P31" s="59" t="str">
        <f t="shared" si="4"/>
        <v/>
      </c>
      <c r="Q31" s="50" t="str">
        <f t="shared" ref="Q31:Q35" si="47">IF(P31="","",RANK(P31,$P$30:$P$35,1))</f>
        <v/>
      </c>
      <c r="R31" s="51" t="str">
        <f t="shared" si="43"/>
        <v/>
      </c>
      <c r="S31" s="53"/>
      <c r="T31" s="59" t="str">
        <f t="shared" si="44"/>
        <v/>
      </c>
      <c r="U31" s="50" t="str">
        <f t="shared" ref="U31:U35" si="48">IF(T31="","",RANK(T31,$T$30:$T$35,1))</f>
        <v/>
      </c>
      <c r="V31" s="51" t="str">
        <f t="shared" ref="V31" si="49">IF(U31&lt;6,T31,"")</f>
        <v/>
      </c>
      <c r="W31" s="60" t="e">
        <f t="shared" si="13"/>
        <v>#VALUE!</v>
      </c>
      <c r="X31" s="60" t="str">
        <f t="shared" si="45"/>
        <v/>
      </c>
      <c r="Y31" s="258"/>
      <c r="Z31" s="260"/>
    </row>
    <row r="32" spans="1:26" ht="17.100000000000001" customHeight="1" x14ac:dyDescent="0.25">
      <c r="A32" s="147">
        <v>3</v>
      </c>
      <c r="B32" s="144"/>
      <c r="C32" s="54"/>
      <c r="D32" s="93" t="s">
        <v>49</v>
      </c>
      <c r="E32" s="115"/>
      <c r="F32" s="48" t="s">
        <v>168</v>
      </c>
      <c r="G32" s="49"/>
      <c r="H32" s="59" t="str">
        <f t="shared" si="40"/>
        <v/>
      </c>
      <c r="I32" s="50" t="str">
        <f t="shared" si="46"/>
        <v/>
      </c>
      <c r="J32" s="51" t="str">
        <f t="shared" si="41"/>
        <v/>
      </c>
      <c r="K32" s="52"/>
      <c r="L32" s="59" t="str">
        <f t="shared" si="42"/>
        <v/>
      </c>
      <c r="M32" s="50" t="str">
        <f>IF(L32="","",RANK(L32,L30:L35,1))</f>
        <v/>
      </c>
      <c r="N32" s="51" t="str">
        <f>IF(M32&lt;6,L32,"")</f>
        <v/>
      </c>
      <c r="O32" s="52"/>
      <c r="P32" s="59" t="str">
        <f t="shared" si="4"/>
        <v/>
      </c>
      <c r="Q32" s="50" t="str">
        <f t="shared" si="47"/>
        <v/>
      </c>
      <c r="R32" s="51" t="str">
        <f t="shared" si="43"/>
        <v/>
      </c>
      <c r="S32" s="53"/>
      <c r="T32" s="59" t="str">
        <f t="shared" si="44"/>
        <v/>
      </c>
      <c r="U32" s="50" t="str">
        <f t="shared" si="48"/>
        <v/>
      </c>
      <c r="V32" s="51" t="str">
        <f>IF(U32&lt;6,T32,"")</f>
        <v/>
      </c>
      <c r="W32" s="60" t="e">
        <f t="shared" si="13"/>
        <v>#VALUE!</v>
      </c>
      <c r="X32" s="60" t="str">
        <f t="shared" si="45"/>
        <v/>
      </c>
      <c r="Y32" s="258"/>
      <c r="Z32" s="260"/>
    </row>
    <row r="33" spans="1:26" ht="17.100000000000001" customHeight="1" x14ac:dyDescent="0.25">
      <c r="A33" s="147">
        <v>4</v>
      </c>
      <c r="B33" s="144"/>
      <c r="C33" s="54"/>
      <c r="D33" s="93" t="s">
        <v>49</v>
      </c>
      <c r="E33" s="115"/>
      <c r="F33" s="48" t="s">
        <v>168</v>
      </c>
      <c r="G33" s="49"/>
      <c r="H33" s="59" t="str">
        <f t="shared" si="40"/>
        <v/>
      </c>
      <c r="I33" s="50" t="str">
        <f t="shared" si="46"/>
        <v/>
      </c>
      <c r="J33" s="51" t="str">
        <f t="shared" si="41"/>
        <v/>
      </c>
      <c r="K33" s="52"/>
      <c r="L33" s="59" t="str">
        <f t="shared" si="42"/>
        <v/>
      </c>
      <c r="M33" s="50" t="str">
        <f>IF(L33="","",RANK(L33,L30:L35,1))</f>
        <v/>
      </c>
      <c r="N33" s="51" t="str">
        <f t="shared" ref="N33:N35" si="50">IF(M33&lt;6,L33,"")</f>
        <v/>
      </c>
      <c r="O33" s="52"/>
      <c r="P33" s="59" t="str">
        <f t="shared" si="4"/>
        <v/>
      </c>
      <c r="Q33" s="50" t="str">
        <f t="shared" si="47"/>
        <v/>
      </c>
      <c r="R33" s="51" t="str">
        <f t="shared" si="43"/>
        <v/>
      </c>
      <c r="S33" s="53"/>
      <c r="T33" s="59" t="str">
        <f t="shared" si="44"/>
        <v/>
      </c>
      <c r="U33" s="50" t="str">
        <f t="shared" si="48"/>
        <v/>
      </c>
      <c r="V33" s="51" t="str">
        <f t="shared" ref="V33:V35" si="51">IF(U33&lt;6,T33,"")</f>
        <v/>
      </c>
      <c r="W33" s="60" t="e">
        <f t="shared" si="13"/>
        <v>#VALUE!</v>
      </c>
      <c r="X33" s="60" t="str">
        <f t="shared" si="45"/>
        <v/>
      </c>
      <c r="Y33" s="258"/>
      <c r="Z33" s="260"/>
    </row>
    <row r="34" spans="1:26" ht="17.100000000000001" customHeight="1" x14ac:dyDescent="0.25">
      <c r="A34" s="147">
        <v>5</v>
      </c>
      <c r="B34" s="144"/>
      <c r="C34" s="54"/>
      <c r="D34" s="93" t="s">
        <v>49</v>
      </c>
      <c r="E34" s="115"/>
      <c r="F34" s="48" t="s">
        <v>168</v>
      </c>
      <c r="G34" s="49"/>
      <c r="H34" s="59" t="str">
        <f t="shared" si="40"/>
        <v/>
      </c>
      <c r="I34" s="50" t="str">
        <f t="shared" si="46"/>
        <v/>
      </c>
      <c r="J34" s="51" t="str">
        <f t="shared" si="41"/>
        <v/>
      </c>
      <c r="K34" s="52"/>
      <c r="L34" s="59" t="str">
        <f t="shared" si="42"/>
        <v/>
      </c>
      <c r="M34" s="50" t="str">
        <f>IF(L34="","",RANK(L34,L30:L35,1))</f>
        <v/>
      </c>
      <c r="N34" s="51" t="str">
        <f t="shared" si="50"/>
        <v/>
      </c>
      <c r="O34" s="52"/>
      <c r="P34" s="59" t="str">
        <f t="shared" si="4"/>
        <v/>
      </c>
      <c r="Q34" s="50" t="str">
        <f t="shared" si="47"/>
        <v/>
      </c>
      <c r="R34" s="51" t="str">
        <f t="shared" si="43"/>
        <v/>
      </c>
      <c r="S34" s="53"/>
      <c r="T34" s="59" t="str">
        <f t="shared" si="44"/>
        <v/>
      </c>
      <c r="U34" s="50" t="str">
        <f t="shared" si="48"/>
        <v/>
      </c>
      <c r="V34" s="51" t="str">
        <f t="shared" si="51"/>
        <v/>
      </c>
      <c r="W34" s="60" t="e">
        <f t="shared" si="13"/>
        <v>#VALUE!</v>
      </c>
      <c r="X34" s="60" t="str">
        <f t="shared" si="45"/>
        <v/>
      </c>
      <c r="Y34" s="258"/>
      <c r="Z34" s="260"/>
    </row>
    <row r="35" spans="1:26" ht="17.100000000000001" customHeight="1" thickBot="1" x14ac:dyDescent="0.3">
      <c r="A35" s="147">
        <v>6</v>
      </c>
      <c r="B35" s="144"/>
      <c r="C35" s="54"/>
      <c r="D35" s="93" t="s">
        <v>49</v>
      </c>
      <c r="E35" s="115"/>
      <c r="F35" s="48" t="s">
        <v>168</v>
      </c>
      <c r="G35" s="49"/>
      <c r="H35" s="59" t="str">
        <f t="shared" si="40"/>
        <v/>
      </c>
      <c r="I35" s="50" t="str">
        <f t="shared" si="46"/>
        <v/>
      </c>
      <c r="J35" s="63" t="str">
        <f t="shared" si="41"/>
        <v/>
      </c>
      <c r="K35" s="52"/>
      <c r="L35" s="59" t="str">
        <f t="shared" si="42"/>
        <v/>
      </c>
      <c r="M35" s="50" t="str">
        <f>IF(L35="","",RANK(L35,L30:L35,1))</f>
        <v/>
      </c>
      <c r="N35" s="63" t="str">
        <f t="shared" si="50"/>
        <v/>
      </c>
      <c r="O35" s="52"/>
      <c r="P35" s="59" t="str">
        <f t="shared" si="4"/>
        <v/>
      </c>
      <c r="Q35" s="50" t="str">
        <f t="shared" si="47"/>
        <v/>
      </c>
      <c r="R35" s="63" t="str">
        <f t="shared" si="43"/>
        <v/>
      </c>
      <c r="S35" s="53"/>
      <c r="T35" s="59" t="str">
        <f t="shared" si="44"/>
        <v/>
      </c>
      <c r="U35" s="50" t="str">
        <f t="shared" si="48"/>
        <v/>
      </c>
      <c r="V35" s="63" t="str">
        <f t="shared" si="51"/>
        <v/>
      </c>
      <c r="W35" s="60" t="e">
        <f t="shared" si="13"/>
        <v>#VALUE!</v>
      </c>
      <c r="X35" s="60" t="str">
        <f t="shared" si="45"/>
        <v/>
      </c>
      <c r="Y35" s="259"/>
      <c r="Z35" s="261"/>
    </row>
    <row r="36" spans="1:26" ht="26.25" customHeight="1" thickBot="1" x14ac:dyDescent="0.3">
      <c r="A36" s="148"/>
      <c r="B36" s="145" t="s">
        <v>29</v>
      </c>
      <c r="C36" s="56"/>
      <c r="D36" s="149"/>
      <c r="E36" s="118"/>
      <c r="F36" s="56"/>
      <c r="G36" s="57"/>
      <c r="H36" s="70"/>
      <c r="I36" s="66" t="s">
        <v>25</v>
      </c>
      <c r="J36" s="64">
        <f>SUM(J30:J35)</f>
        <v>0</v>
      </c>
      <c r="K36" s="77"/>
      <c r="L36" s="70"/>
      <c r="M36" s="66" t="s">
        <v>25</v>
      </c>
      <c r="N36" s="64">
        <f>SUM(N30:N35)</f>
        <v>0</v>
      </c>
      <c r="O36" s="77"/>
      <c r="P36" s="150" t="str">
        <f t="shared" si="4"/>
        <v/>
      </c>
      <c r="Q36" s="66" t="s">
        <v>25</v>
      </c>
      <c r="R36" s="64">
        <f t="shared" ref="R36" si="52">SUM(R30:R35)</f>
        <v>0</v>
      </c>
      <c r="S36" s="78"/>
      <c r="T36" s="70"/>
      <c r="U36" s="66" t="s">
        <v>25</v>
      </c>
      <c r="V36" s="64">
        <f>SUM(V30:V35)</f>
        <v>0</v>
      </c>
      <c r="W36" s="151"/>
      <c r="X36" s="58"/>
      <c r="Y36" s="67"/>
      <c r="Z36" s="68"/>
    </row>
    <row r="37" spans="1:26" ht="15" customHeight="1" x14ac:dyDescent="0.25">
      <c r="A37" s="147">
        <v>7</v>
      </c>
      <c r="B37" s="144"/>
      <c r="C37" s="48"/>
      <c r="D37" s="93" t="s">
        <v>49</v>
      </c>
      <c r="E37" s="152"/>
      <c r="F37" s="48" t="s">
        <v>172</v>
      </c>
      <c r="G37" s="71"/>
      <c r="H37" s="69" t="str">
        <f t="shared" ref="H37:H42" si="53">IF(ISNUMBER(G37),RANK(G37,$G$9:$G$64,1),"")</f>
        <v/>
      </c>
      <c r="I37" s="72" t="str">
        <f>IF(H37="","",RANK(H37,$H$37:$H$42,1))</f>
        <v/>
      </c>
      <c r="J37" s="73" t="str">
        <f t="shared" ref="J37:J42" si="54">IF(I37&lt;6,H37,"")</f>
        <v/>
      </c>
      <c r="K37" s="74"/>
      <c r="L37" s="69" t="str">
        <f t="shared" ref="L37:L42" si="55">IF(ISNUMBER(K37),RANK(K37,$K$9:$K$64,0),"")</f>
        <v/>
      </c>
      <c r="M37" s="72" t="str">
        <f>IF(L37="","",RANK(L37,L37:L42,1))</f>
        <v/>
      </c>
      <c r="N37" s="73" t="str">
        <f t="shared" ref="N37:N42" si="56">IF(M37&lt;6,L37,"")</f>
        <v/>
      </c>
      <c r="O37" s="74"/>
      <c r="P37" s="69" t="str">
        <f t="shared" si="4"/>
        <v/>
      </c>
      <c r="Q37" s="72" t="str">
        <f>IF(P37="","",RANK(P37,$P$37:$P$42,1))</f>
        <v/>
      </c>
      <c r="R37" s="73" t="str">
        <f t="shared" ref="R37:R42" si="57">IF(Q37&lt;6,P37,"")</f>
        <v/>
      </c>
      <c r="S37" s="75"/>
      <c r="T37" s="69" t="str">
        <f t="shared" ref="T37:T42" si="58">IF(ISNUMBER(S37),RANK(S37,$S$9:$S$64,1),"")</f>
        <v/>
      </c>
      <c r="U37" s="72" t="str">
        <f t="shared" ref="U37:U42" si="59">IF(T37="","",RANK(T37,$T$30:$T$35,1))</f>
        <v/>
      </c>
      <c r="V37" s="73" t="str">
        <f t="shared" ref="V37:V42" si="60">IF(U37&lt;6,T37,"")</f>
        <v/>
      </c>
      <c r="W37" s="76" t="e">
        <f t="shared" si="13"/>
        <v>#VALUE!</v>
      </c>
      <c r="X37" s="76" t="str">
        <f t="shared" ref="X37:X42" si="61">IF(ISNUMBER(W37),RANK(W37,$W$9:$W$64,1),"")</f>
        <v/>
      </c>
      <c r="Y37" s="258">
        <f>SUM(J37:J42,N37:N42,R37:R42,V37:V42)</f>
        <v>0</v>
      </c>
      <c r="Z37" s="260">
        <f>IF(ISNUMBER(Y37),RANK(Y37,$Y$9:$Y$64,1),"")</f>
        <v>1</v>
      </c>
    </row>
    <row r="38" spans="1:26" ht="15" customHeight="1" x14ac:dyDescent="0.25">
      <c r="A38" s="147">
        <v>8</v>
      </c>
      <c r="B38" s="144"/>
      <c r="C38" s="54"/>
      <c r="D38" s="93" t="s">
        <v>49</v>
      </c>
      <c r="E38" s="115"/>
      <c r="F38" s="48" t="s">
        <v>172</v>
      </c>
      <c r="G38" s="49"/>
      <c r="H38" s="59" t="str">
        <f t="shared" si="53"/>
        <v/>
      </c>
      <c r="I38" s="72" t="str">
        <f t="shared" ref="I38:I42" si="62">IF(H38="","",RANK(H38,$H$37:$H$42,1))</f>
        <v/>
      </c>
      <c r="J38" s="51" t="str">
        <f t="shared" si="54"/>
        <v/>
      </c>
      <c r="K38" s="52"/>
      <c r="L38" s="59" t="str">
        <f t="shared" si="55"/>
        <v/>
      </c>
      <c r="M38" s="50" t="str">
        <f t="shared" ref="M38" si="63">IF(L38="","",RANK(L38,L37:L42,1))</f>
        <v/>
      </c>
      <c r="N38" s="51" t="str">
        <f t="shared" si="56"/>
        <v/>
      </c>
      <c r="O38" s="52"/>
      <c r="P38" s="59" t="str">
        <f t="shared" si="4"/>
        <v/>
      </c>
      <c r="Q38" s="50" t="str">
        <f t="shared" ref="Q38:Q42" si="64">IF(P38="","",RANK(P38,$P$37:$P$42,1))</f>
        <v/>
      </c>
      <c r="R38" s="51" t="str">
        <f t="shared" si="57"/>
        <v/>
      </c>
      <c r="S38" s="53"/>
      <c r="T38" s="59" t="str">
        <f t="shared" si="58"/>
        <v/>
      </c>
      <c r="U38" s="50" t="str">
        <f t="shared" si="59"/>
        <v/>
      </c>
      <c r="V38" s="51" t="str">
        <f t="shared" si="60"/>
        <v/>
      </c>
      <c r="W38" s="60" t="e">
        <f t="shared" si="13"/>
        <v>#VALUE!</v>
      </c>
      <c r="X38" s="60" t="str">
        <f t="shared" si="61"/>
        <v/>
      </c>
      <c r="Y38" s="258"/>
      <c r="Z38" s="260"/>
    </row>
    <row r="39" spans="1:26" ht="15" customHeight="1" x14ac:dyDescent="0.25">
      <c r="A39" s="147">
        <v>9</v>
      </c>
      <c r="B39" s="144"/>
      <c r="C39" s="54"/>
      <c r="D39" s="93" t="s">
        <v>49</v>
      </c>
      <c r="E39" s="115"/>
      <c r="F39" s="48" t="s">
        <v>172</v>
      </c>
      <c r="G39" s="49"/>
      <c r="H39" s="59" t="str">
        <f t="shared" si="53"/>
        <v/>
      </c>
      <c r="I39" s="72" t="str">
        <f t="shared" si="62"/>
        <v/>
      </c>
      <c r="J39" s="51" t="str">
        <f t="shared" si="54"/>
        <v/>
      </c>
      <c r="K39" s="52"/>
      <c r="L39" s="59" t="str">
        <f t="shared" si="55"/>
        <v/>
      </c>
      <c r="M39" s="50" t="str">
        <f t="shared" ref="M39" si="65">IF(L39="","",RANK(L39,L37:L42,1))</f>
        <v/>
      </c>
      <c r="N39" s="51" t="str">
        <f t="shared" si="56"/>
        <v/>
      </c>
      <c r="O39" s="52"/>
      <c r="P39" s="59" t="str">
        <f t="shared" si="4"/>
        <v/>
      </c>
      <c r="Q39" s="50" t="str">
        <f t="shared" si="64"/>
        <v/>
      </c>
      <c r="R39" s="51" t="str">
        <f t="shared" si="57"/>
        <v/>
      </c>
      <c r="S39" s="53"/>
      <c r="T39" s="59" t="str">
        <f t="shared" si="58"/>
        <v/>
      </c>
      <c r="U39" s="50" t="str">
        <f t="shared" si="59"/>
        <v/>
      </c>
      <c r="V39" s="51" t="str">
        <f t="shared" si="60"/>
        <v/>
      </c>
      <c r="W39" s="60" t="e">
        <f t="shared" si="13"/>
        <v>#VALUE!</v>
      </c>
      <c r="X39" s="60" t="str">
        <f t="shared" si="61"/>
        <v/>
      </c>
      <c r="Y39" s="258"/>
      <c r="Z39" s="260"/>
    </row>
    <row r="40" spans="1:26" ht="15" customHeight="1" x14ac:dyDescent="0.25">
      <c r="A40" s="147">
        <v>10</v>
      </c>
      <c r="B40" s="144"/>
      <c r="C40" s="54"/>
      <c r="D40" s="93" t="s">
        <v>49</v>
      </c>
      <c r="E40" s="115"/>
      <c r="F40" s="48" t="s">
        <v>172</v>
      </c>
      <c r="G40" s="49"/>
      <c r="H40" s="59" t="str">
        <f t="shared" si="53"/>
        <v/>
      </c>
      <c r="I40" s="72" t="str">
        <f t="shared" si="62"/>
        <v/>
      </c>
      <c r="J40" s="51" t="str">
        <f t="shared" si="54"/>
        <v/>
      </c>
      <c r="K40" s="52"/>
      <c r="L40" s="59" t="str">
        <f t="shared" si="55"/>
        <v/>
      </c>
      <c r="M40" s="50" t="str">
        <f t="shared" ref="M40" si="66">IF(L40="","",RANK(L40,L37:L42,1))</f>
        <v/>
      </c>
      <c r="N40" s="51" t="str">
        <f t="shared" si="56"/>
        <v/>
      </c>
      <c r="O40" s="52"/>
      <c r="P40" s="59" t="str">
        <f t="shared" si="4"/>
        <v/>
      </c>
      <c r="Q40" s="50" t="str">
        <f t="shared" si="64"/>
        <v/>
      </c>
      <c r="R40" s="51" t="str">
        <f t="shared" si="57"/>
        <v/>
      </c>
      <c r="S40" s="53"/>
      <c r="T40" s="59" t="str">
        <f t="shared" si="58"/>
        <v/>
      </c>
      <c r="U40" s="50" t="str">
        <f t="shared" si="59"/>
        <v/>
      </c>
      <c r="V40" s="51" t="str">
        <f t="shared" si="60"/>
        <v/>
      </c>
      <c r="W40" s="60" t="e">
        <f t="shared" si="13"/>
        <v>#VALUE!</v>
      </c>
      <c r="X40" s="60" t="str">
        <f t="shared" si="61"/>
        <v/>
      </c>
      <c r="Y40" s="258"/>
      <c r="Z40" s="260"/>
    </row>
    <row r="41" spans="1:26" ht="15" customHeight="1" x14ac:dyDescent="0.25">
      <c r="A41" s="147">
        <v>11</v>
      </c>
      <c r="B41" s="144"/>
      <c r="C41" s="54"/>
      <c r="D41" s="93" t="s">
        <v>49</v>
      </c>
      <c r="E41" s="115"/>
      <c r="F41" s="48" t="s">
        <v>172</v>
      </c>
      <c r="G41" s="49"/>
      <c r="H41" s="59" t="str">
        <f t="shared" si="53"/>
        <v/>
      </c>
      <c r="I41" s="72" t="str">
        <f t="shared" si="62"/>
        <v/>
      </c>
      <c r="J41" s="51" t="str">
        <f t="shared" si="54"/>
        <v/>
      </c>
      <c r="K41" s="52"/>
      <c r="L41" s="59" t="str">
        <f t="shared" si="55"/>
        <v/>
      </c>
      <c r="M41" s="50" t="str">
        <f t="shared" ref="M41" si="67">IF(L41="","",RANK(L41,L37:L42,1))</f>
        <v/>
      </c>
      <c r="N41" s="51" t="str">
        <f t="shared" si="56"/>
        <v/>
      </c>
      <c r="O41" s="52"/>
      <c r="P41" s="59" t="str">
        <f t="shared" ref="P41:P64" si="68">IF(ISNUMBER(O41),RANK(O41,$O$9:$O$64,0),"")</f>
        <v/>
      </c>
      <c r="Q41" s="50" t="str">
        <f t="shared" si="64"/>
        <v/>
      </c>
      <c r="R41" s="51" t="str">
        <f t="shared" si="57"/>
        <v/>
      </c>
      <c r="S41" s="53"/>
      <c r="T41" s="59" t="str">
        <f t="shared" si="58"/>
        <v/>
      </c>
      <c r="U41" s="50" t="str">
        <f t="shared" si="59"/>
        <v/>
      </c>
      <c r="V41" s="51" t="str">
        <f t="shared" si="60"/>
        <v/>
      </c>
      <c r="W41" s="60" t="e">
        <f t="shared" si="13"/>
        <v>#VALUE!</v>
      </c>
      <c r="X41" s="60" t="str">
        <f t="shared" si="61"/>
        <v/>
      </c>
      <c r="Y41" s="258"/>
      <c r="Z41" s="260"/>
    </row>
    <row r="42" spans="1:26" ht="15.75" customHeight="1" thickBot="1" x14ac:dyDescent="0.3">
      <c r="A42" s="147">
        <v>12</v>
      </c>
      <c r="B42" s="144"/>
      <c r="C42" s="54"/>
      <c r="D42" s="93" t="s">
        <v>49</v>
      </c>
      <c r="E42" s="115"/>
      <c r="F42" s="48" t="s">
        <v>172</v>
      </c>
      <c r="G42" s="49"/>
      <c r="H42" s="59" t="str">
        <f t="shared" si="53"/>
        <v/>
      </c>
      <c r="I42" s="72" t="str">
        <f t="shared" si="62"/>
        <v/>
      </c>
      <c r="J42" s="63" t="str">
        <f t="shared" si="54"/>
        <v/>
      </c>
      <c r="K42" s="52"/>
      <c r="L42" s="59" t="str">
        <f t="shared" si="55"/>
        <v/>
      </c>
      <c r="M42" s="50" t="str">
        <f t="shared" ref="M42" si="69">IF(L42="","",RANK(L42,L37:L42,1))</f>
        <v/>
      </c>
      <c r="N42" s="63" t="str">
        <f t="shared" si="56"/>
        <v/>
      </c>
      <c r="O42" s="52"/>
      <c r="P42" s="59" t="str">
        <f t="shared" si="68"/>
        <v/>
      </c>
      <c r="Q42" s="50" t="str">
        <f t="shared" si="64"/>
        <v/>
      </c>
      <c r="R42" s="63" t="str">
        <f t="shared" si="57"/>
        <v/>
      </c>
      <c r="S42" s="53"/>
      <c r="T42" s="59" t="str">
        <f t="shared" si="58"/>
        <v/>
      </c>
      <c r="U42" s="50" t="str">
        <f t="shared" si="59"/>
        <v/>
      </c>
      <c r="V42" s="63" t="str">
        <f t="shared" si="60"/>
        <v/>
      </c>
      <c r="W42" s="60" t="e">
        <f t="shared" si="13"/>
        <v>#VALUE!</v>
      </c>
      <c r="X42" s="60" t="str">
        <f t="shared" si="61"/>
        <v/>
      </c>
      <c r="Y42" s="259"/>
      <c r="Z42" s="261"/>
    </row>
    <row r="43" spans="1:26" ht="23.25" customHeight="1" thickBot="1" x14ac:dyDescent="0.3">
      <c r="A43" s="148"/>
      <c r="B43" s="145" t="s">
        <v>29</v>
      </c>
      <c r="C43" s="56"/>
      <c r="D43" s="149"/>
      <c r="E43" s="118"/>
      <c r="F43" s="56"/>
      <c r="G43" s="57"/>
      <c r="H43" s="70"/>
      <c r="I43" s="66" t="s">
        <v>25</v>
      </c>
      <c r="J43" s="64">
        <f t="shared" ref="J43" si="70">SUM(J37:J42)</f>
        <v>0</v>
      </c>
      <c r="K43" s="77"/>
      <c r="L43" s="70"/>
      <c r="M43" s="66" t="s">
        <v>25</v>
      </c>
      <c r="N43" s="64">
        <f t="shared" ref="N43" si="71">SUM(N37:N42)</f>
        <v>0</v>
      </c>
      <c r="O43" s="77"/>
      <c r="P43" s="150" t="str">
        <f t="shared" si="68"/>
        <v/>
      </c>
      <c r="Q43" s="66" t="s">
        <v>25</v>
      </c>
      <c r="R43" s="64">
        <f t="shared" ref="R43" si="72">SUM(R37:R42)</f>
        <v>0</v>
      </c>
      <c r="S43" s="78"/>
      <c r="T43" s="70"/>
      <c r="U43" s="66" t="s">
        <v>25</v>
      </c>
      <c r="V43" s="64">
        <f t="shared" ref="V43" si="73">SUM(V37:V42)</f>
        <v>0</v>
      </c>
      <c r="W43" s="151"/>
      <c r="X43" s="58"/>
      <c r="Y43" s="67"/>
      <c r="Z43" s="68"/>
    </row>
    <row r="44" spans="1:26" ht="15" customHeight="1" x14ac:dyDescent="0.25">
      <c r="A44" s="147">
        <v>13</v>
      </c>
      <c r="B44" s="144"/>
      <c r="C44" s="48"/>
      <c r="D44" s="93" t="s">
        <v>49</v>
      </c>
      <c r="E44" s="152"/>
      <c r="F44" s="48" t="s">
        <v>169</v>
      </c>
      <c r="G44" s="71"/>
      <c r="H44" s="69" t="str">
        <f t="shared" ref="H44:H49" si="74">IF(ISNUMBER(G44),RANK(G44,$G$9:$G$64,1),"")</f>
        <v/>
      </c>
      <c r="I44" s="72" t="str">
        <f>IF(H44="","",RANK(H44,$H$44:$H$49,1))</f>
        <v/>
      </c>
      <c r="J44" s="73" t="str">
        <f>IF(I44&lt;6,H44,"")</f>
        <v/>
      </c>
      <c r="K44" s="74"/>
      <c r="L44" s="69" t="str">
        <f t="shared" ref="L44:L49" si="75">IF(ISNUMBER(K44),RANK(K44,$K$9:$K$64,0),"")</f>
        <v/>
      </c>
      <c r="M44" s="72" t="str">
        <f t="shared" ref="M44" si="76">IF(L44="","",RANK(L44,L44:L49,1))</f>
        <v/>
      </c>
      <c r="N44" s="73" t="str">
        <f>IF(M44&lt;6,L44,"")</f>
        <v/>
      </c>
      <c r="O44" s="74"/>
      <c r="P44" s="69" t="str">
        <f t="shared" si="68"/>
        <v/>
      </c>
      <c r="Q44" s="72" t="str">
        <f>IF(P44="","",RANK(P44,$P$44:$P$49,1))</f>
        <v/>
      </c>
      <c r="R44" s="73" t="str">
        <f t="shared" ref="R44:R49" si="77">IF(Q44&lt;6,P44,"")</f>
        <v/>
      </c>
      <c r="S44" s="75"/>
      <c r="T44" s="69" t="str">
        <f t="shared" ref="T44:T49" si="78">IF(ISNUMBER(S44),RANK(S44,$S$9:$S$64,1),"")</f>
        <v/>
      </c>
      <c r="U44" s="72" t="str">
        <f t="shared" ref="U44:U49" si="79">IF(T44="","",RANK(T44,$T$30:$T$35,1))</f>
        <v/>
      </c>
      <c r="V44" s="73" t="str">
        <f t="shared" ref="V44:V49" si="80">IF(U44&lt;6,T44,"")</f>
        <v/>
      </c>
      <c r="W44" s="76" t="e">
        <f t="shared" si="13"/>
        <v>#VALUE!</v>
      </c>
      <c r="X44" s="76" t="str">
        <f t="shared" ref="X44:X49" si="81">IF(ISNUMBER(W44),RANK(W44,$W$9:$W$64,1),"")</f>
        <v/>
      </c>
      <c r="Y44" s="258">
        <f>SUM(J44:J49,N44:N49,R44:R49,V44:V49)</f>
        <v>0</v>
      </c>
      <c r="Z44" s="260">
        <f>IF(ISNUMBER(Y44),RANK(Y44,$Y$9:$Y$64,1),"")</f>
        <v>1</v>
      </c>
    </row>
    <row r="45" spans="1:26" ht="15" customHeight="1" x14ac:dyDescent="0.25">
      <c r="A45" s="147">
        <v>14</v>
      </c>
      <c r="B45" s="144"/>
      <c r="C45" s="54"/>
      <c r="D45" s="93" t="s">
        <v>49</v>
      </c>
      <c r="E45" s="115"/>
      <c r="F45" s="48" t="s">
        <v>169</v>
      </c>
      <c r="G45" s="49"/>
      <c r="H45" s="59" t="str">
        <f t="shared" si="74"/>
        <v/>
      </c>
      <c r="I45" s="72" t="str">
        <f t="shared" ref="I45:I49" si="82">IF(H45="","",RANK(H45,$H$44:$H$49,1))</f>
        <v/>
      </c>
      <c r="J45" s="51" t="str">
        <f t="shared" ref="J45:J49" si="83">IF(I45&lt;6,H45,"")</f>
        <v/>
      </c>
      <c r="K45" s="52"/>
      <c r="L45" s="59" t="str">
        <f t="shared" si="75"/>
        <v/>
      </c>
      <c r="M45" s="50" t="str">
        <f t="shared" ref="M45" si="84">IF(L45="","",RANK(L45,L44:L49,1))</f>
        <v/>
      </c>
      <c r="N45" s="51" t="str">
        <f t="shared" ref="N45:N49" si="85">IF(M45&lt;6,L45,"")</f>
        <v/>
      </c>
      <c r="O45" s="52"/>
      <c r="P45" s="59" t="str">
        <f t="shared" si="68"/>
        <v/>
      </c>
      <c r="Q45" s="50" t="str">
        <f t="shared" ref="Q45:Q49" si="86">IF(P45="","",RANK(P45,$P$44:$P$49,1))</f>
        <v/>
      </c>
      <c r="R45" s="51" t="str">
        <f t="shared" si="77"/>
        <v/>
      </c>
      <c r="S45" s="53"/>
      <c r="T45" s="59" t="str">
        <f t="shared" si="78"/>
        <v/>
      </c>
      <c r="U45" s="50" t="str">
        <f t="shared" si="79"/>
        <v/>
      </c>
      <c r="V45" s="51" t="str">
        <f t="shared" si="80"/>
        <v/>
      </c>
      <c r="W45" s="60" t="e">
        <f t="shared" si="13"/>
        <v>#VALUE!</v>
      </c>
      <c r="X45" s="60" t="str">
        <f t="shared" si="81"/>
        <v/>
      </c>
      <c r="Y45" s="258"/>
      <c r="Z45" s="260"/>
    </row>
    <row r="46" spans="1:26" ht="15" customHeight="1" x14ac:dyDescent="0.25">
      <c r="A46" s="147">
        <v>15</v>
      </c>
      <c r="B46" s="144"/>
      <c r="C46" s="54"/>
      <c r="D46" s="93" t="s">
        <v>49</v>
      </c>
      <c r="E46" s="115"/>
      <c r="F46" s="48" t="s">
        <v>169</v>
      </c>
      <c r="G46" s="49"/>
      <c r="H46" s="59" t="str">
        <f t="shared" si="74"/>
        <v/>
      </c>
      <c r="I46" s="72" t="str">
        <f t="shared" si="82"/>
        <v/>
      </c>
      <c r="J46" s="51" t="str">
        <f t="shared" si="83"/>
        <v/>
      </c>
      <c r="K46" s="52"/>
      <c r="L46" s="59" t="str">
        <f t="shared" si="75"/>
        <v/>
      </c>
      <c r="M46" s="50" t="str">
        <f t="shared" ref="M46" si="87">IF(L46="","",RANK(L46,L44:L49,1))</f>
        <v/>
      </c>
      <c r="N46" s="51" t="str">
        <f t="shared" si="85"/>
        <v/>
      </c>
      <c r="O46" s="52"/>
      <c r="P46" s="59" t="str">
        <f t="shared" si="68"/>
        <v/>
      </c>
      <c r="Q46" s="50" t="str">
        <f t="shared" si="86"/>
        <v/>
      </c>
      <c r="R46" s="51" t="str">
        <f t="shared" si="77"/>
        <v/>
      </c>
      <c r="S46" s="53"/>
      <c r="T46" s="59" t="str">
        <f t="shared" si="78"/>
        <v/>
      </c>
      <c r="U46" s="50" t="str">
        <f t="shared" si="79"/>
        <v/>
      </c>
      <c r="V46" s="51" t="str">
        <f t="shared" si="80"/>
        <v/>
      </c>
      <c r="W46" s="60" t="e">
        <f t="shared" si="13"/>
        <v>#VALUE!</v>
      </c>
      <c r="X46" s="60" t="str">
        <f t="shared" si="81"/>
        <v/>
      </c>
      <c r="Y46" s="258"/>
      <c r="Z46" s="260"/>
    </row>
    <row r="47" spans="1:26" ht="15" customHeight="1" x14ac:dyDescent="0.25">
      <c r="A47" s="147">
        <v>16</v>
      </c>
      <c r="B47" s="144"/>
      <c r="C47" s="54"/>
      <c r="D47" s="93" t="s">
        <v>49</v>
      </c>
      <c r="E47" s="115"/>
      <c r="F47" s="48" t="s">
        <v>169</v>
      </c>
      <c r="G47" s="49"/>
      <c r="H47" s="59" t="str">
        <f t="shared" si="74"/>
        <v/>
      </c>
      <c r="I47" s="72" t="str">
        <f t="shared" si="82"/>
        <v/>
      </c>
      <c r="J47" s="51" t="str">
        <f t="shared" si="83"/>
        <v/>
      </c>
      <c r="K47" s="52"/>
      <c r="L47" s="59" t="str">
        <f t="shared" si="75"/>
        <v/>
      </c>
      <c r="M47" s="50" t="str">
        <f t="shared" ref="M47" si="88">IF(L47="","",RANK(L47,L44:L49,1))</f>
        <v/>
      </c>
      <c r="N47" s="51" t="str">
        <f t="shared" si="85"/>
        <v/>
      </c>
      <c r="O47" s="52"/>
      <c r="P47" s="59" t="str">
        <f t="shared" si="68"/>
        <v/>
      </c>
      <c r="Q47" s="50" t="str">
        <f t="shared" si="86"/>
        <v/>
      </c>
      <c r="R47" s="51" t="str">
        <f t="shared" si="77"/>
        <v/>
      </c>
      <c r="S47" s="53"/>
      <c r="T47" s="59" t="str">
        <f t="shared" si="78"/>
        <v/>
      </c>
      <c r="U47" s="50" t="str">
        <f t="shared" si="79"/>
        <v/>
      </c>
      <c r="V47" s="51" t="str">
        <f t="shared" si="80"/>
        <v/>
      </c>
      <c r="W47" s="60" t="e">
        <f t="shared" si="13"/>
        <v>#VALUE!</v>
      </c>
      <c r="X47" s="60" t="str">
        <f t="shared" si="81"/>
        <v/>
      </c>
      <c r="Y47" s="258"/>
      <c r="Z47" s="260"/>
    </row>
    <row r="48" spans="1:26" ht="15" customHeight="1" x14ac:dyDescent="0.25">
      <c r="A48" s="147">
        <v>17</v>
      </c>
      <c r="B48" s="144"/>
      <c r="C48" s="54"/>
      <c r="D48" s="93" t="s">
        <v>49</v>
      </c>
      <c r="E48" s="115"/>
      <c r="F48" s="48" t="s">
        <v>169</v>
      </c>
      <c r="G48" s="49"/>
      <c r="H48" s="59" t="str">
        <f t="shared" si="74"/>
        <v/>
      </c>
      <c r="I48" s="72" t="str">
        <f t="shared" si="82"/>
        <v/>
      </c>
      <c r="J48" s="51" t="str">
        <f t="shared" si="83"/>
        <v/>
      </c>
      <c r="K48" s="52"/>
      <c r="L48" s="59" t="str">
        <f t="shared" si="75"/>
        <v/>
      </c>
      <c r="M48" s="50" t="str">
        <f t="shared" ref="M48" si="89">IF(L48="","",RANK(L48,L44:L49,1))</f>
        <v/>
      </c>
      <c r="N48" s="51" t="str">
        <f t="shared" si="85"/>
        <v/>
      </c>
      <c r="O48" s="52"/>
      <c r="P48" s="59" t="str">
        <f t="shared" si="68"/>
        <v/>
      </c>
      <c r="Q48" s="50" t="str">
        <f t="shared" si="86"/>
        <v/>
      </c>
      <c r="R48" s="51" t="str">
        <f t="shared" si="77"/>
        <v/>
      </c>
      <c r="S48" s="53"/>
      <c r="T48" s="59" t="str">
        <f t="shared" si="78"/>
        <v/>
      </c>
      <c r="U48" s="50" t="str">
        <f t="shared" si="79"/>
        <v/>
      </c>
      <c r="V48" s="51" t="str">
        <f t="shared" si="80"/>
        <v/>
      </c>
      <c r="W48" s="60" t="e">
        <f t="shared" si="13"/>
        <v>#VALUE!</v>
      </c>
      <c r="X48" s="60" t="str">
        <f t="shared" si="81"/>
        <v/>
      </c>
      <c r="Y48" s="258"/>
      <c r="Z48" s="260"/>
    </row>
    <row r="49" spans="1:26" ht="15.75" customHeight="1" thickBot="1" x14ac:dyDescent="0.3">
      <c r="A49" s="147">
        <v>18</v>
      </c>
      <c r="B49" s="144"/>
      <c r="C49" s="54"/>
      <c r="D49" s="93" t="s">
        <v>49</v>
      </c>
      <c r="E49" s="115"/>
      <c r="F49" s="48" t="s">
        <v>169</v>
      </c>
      <c r="G49" s="49"/>
      <c r="H49" s="59" t="str">
        <f t="shared" si="74"/>
        <v/>
      </c>
      <c r="I49" s="72" t="str">
        <f t="shared" si="82"/>
        <v/>
      </c>
      <c r="J49" s="63" t="str">
        <f t="shared" si="83"/>
        <v/>
      </c>
      <c r="K49" s="52"/>
      <c r="L49" s="59" t="str">
        <f t="shared" si="75"/>
        <v/>
      </c>
      <c r="M49" s="50" t="str">
        <f t="shared" ref="M49" si="90">IF(L49="","",RANK(L49,L44:L49,1))</f>
        <v/>
      </c>
      <c r="N49" s="63" t="str">
        <f t="shared" si="85"/>
        <v/>
      </c>
      <c r="O49" s="52"/>
      <c r="P49" s="59" t="str">
        <f t="shared" si="68"/>
        <v/>
      </c>
      <c r="Q49" s="50" t="str">
        <f t="shared" si="86"/>
        <v/>
      </c>
      <c r="R49" s="63" t="str">
        <f t="shared" si="77"/>
        <v/>
      </c>
      <c r="S49" s="53"/>
      <c r="T49" s="59" t="str">
        <f t="shared" si="78"/>
        <v/>
      </c>
      <c r="U49" s="50" t="str">
        <f t="shared" si="79"/>
        <v/>
      </c>
      <c r="V49" s="63" t="str">
        <f t="shared" si="80"/>
        <v/>
      </c>
      <c r="W49" s="60" t="e">
        <f t="shared" si="13"/>
        <v>#VALUE!</v>
      </c>
      <c r="X49" s="60" t="str">
        <f t="shared" si="81"/>
        <v/>
      </c>
      <c r="Y49" s="259"/>
      <c r="Z49" s="261"/>
    </row>
    <row r="50" spans="1:26" ht="23.25" customHeight="1" thickBot="1" x14ac:dyDescent="0.3">
      <c r="A50" s="148"/>
      <c r="B50" s="145" t="s">
        <v>29</v>
      </c>
      <c r="C50" s="56"/>
      <c r="D50" s="149"/>
      <c r="E50" s="118"/>
      <c r="F50" s="56"/>
      <c r="G50" s="57"/>
      <c r="H50" s="70"/>
      <c r="I50" s="66" t="s">
        <v>25</v>
      </c>
      <c r="J50" s="64">
        <f t="shared" ref="J50" si="91">SUM(J44:J49)</f>
        <v>0</v>
      </c>
      <c r="K50" s="77"/>
      <c r="L50" s="70"/>
      <c r="M50" s="66" t="s">
        <v>25</v>
      </c>
      <c r="N50" s="64">
        <f t="shared" ref="N50" si="92">SUM(N44:N49)</f>
        <v>0</v>
      </c>
      <c r="O50" s="77"/>
      <c r="P50" s="150" t="str">
        <f t="shared" si="68"/>
        <v/>
      </c>
      <c r="Q50" s="66" t="s">
        <v>25</v>
      </c>
      <c r="R50" s="64">
        <f t="shared" ref="R50" si="93">SUM(R44:R49)</f>
        <v>0</v>
      </c>
      <c r="S50" s="78"/>
      <c r="T50" s="70"/>
      <c r="U50" s="66" t="s">
        <v>25</v>
      </c>
      <c r="V50" s="64">
        <f t="shared" ref="V50" si="94">SUM(V44:V49)</f>
        <v>0</v>
      </c>
      <c r="W50" s="151"/>
      <c r="X50" s="58"/>
      <c r="Y50" s="67"/>
      <c r="Z50" s="68"/>
    </row>
    <row r="51" spans="1:26" ht="15" customHeight="1" x14ac:dyDescent="0.25">
      <c r="A51" s="147">
        <v>19</v>
      </c>
      <c r="B51" s="144"/>
      <c r="C51" s="48"/>
      <c r="D51" s="93" t="s">
        <v>49</v>
      </c>
      <c r="E51" s="152"/>
      <c r="F51" s="48" t="s">
        <v>170</v>
      </c>
      <c r="G51" s="71"/>
      <c r="H51" s="69" t="str">
        <f t="shared" ref="H51:H56" si="95">IF(ISNUMBER(G51),RANK(G51,$G$9:$G$64,1),"")</f>
        <v/>
      </c>
      <c r="I51" s="72" t="str">
        <f>IF(H51="","",RANK(H51,$H$51:$H$56,1))</f>
        <v/>
      </c>
      <c r="J51" s="73" t="str">
        <f t="shared" ref="J51:J56" si="96">IF(I51&lt;6,H51,"")</f>
        <v/>
      </c>
      <c r="K51" s="74"/>
      <c r="L51" s="69" t="str">
        <f t="shared" ref="L51:L56" si="97">IF(ISNUMBER(K51),RANK(K51,$K$9:$K$64,0),"")</f>
        <v/>
      </c>
      <c r="M51" s="72" t="str">
        <f t="shared" ref="M51" si="98">IF(L51="","",RANK(L51,L51:L56,1))</f>
        <v/>
      </c>
      <c r="N51" s="73" t="str">
        <f t="shared" ref="N51:N56" si="99">IF(M51&lt;6,L51,"")</f>
        <v/>
      </c>
      <c r="O51" s="74"/>
      <c r="P51" s="69" t="str">
        <f t="shared" si="68"/>
        <v/>
      </c>
      <c r="Q51" s="72" t="str">
        <f>IF(P51="","",RANK(P51,$P$51:$P$56,1))</f>
        <v/>
      </c>
      <c r="R51" s="73" t="str">
        <f t="shared" ref="R51:R56" si="100">IF(Q51&lt;6,P51,"")</f>
        <v/>
      </c>
      <c r="S51" s="75"/>
      <c r="T51" s="69" t="str">
        <f t="shared" ref="T51:T56" si="101">IF(ISNUMBER(S51),RANK(S51,$S$9:$S$64,1),"")</f>
        <v/>
      </c>
      <c r="U51" s="72" t="str">
        <f t="shared" ref="U51:U56" si="102">IF(T51="","",RANK(T51,$T$30:$T$35,1))</f>
        <v/>
      </c>
      <c r="V51" s="73" t="str">
        <f t="shared" ref="V51:V56" si="103">IF(U51&lt;6,T51,"")</f>
        <v/>
      </c>
      <c r="W51" s="76" t="e">
        <f t="shared" si="13"/>
        <v>#VALUE!</v>
      </c>
      <c r="X51" s="76" t="str">
        <f t="shared" ref="X51:X56" si="104">IF(ISNUMBER(W51),RANK(W51,$W$9:$W$64,1),"")</f>
        <v/>
      </c>
      <c r="Y51" s="258">
        <f>SUM(J51:J56,N51:N56,R51:R56,V51:V56)</f>
        <v>0</v>
      </c>
      <c r="Z51" s="260">
        <f>IF(ISNUMBER(Y51),RANK(Y51,$Y$9:$Y$64,1),"")</f>
        <v>1</v>
      </c>
    </row>
    <row r="52" spans="1:26" ht="15" customHeight="1" x14ac:dyDescent="0.25">
      <c r="A52" s="147">
        <v>20</v>
      </c>
      <c r="B52" s="144"/>
      <c r="C52" s="54"/>
      <c r="D52" s="93" t="s">
        <v>49</v>
      </c>
      <c r="E52" s="115"/>
      <c r="F52" s="48" t="s">
        <v>170</v>
      </c>
      <c r="G52" s="49"/>
      <c r="H52" s="59" t="str">
        <f t="shared" si="95"/>
        <v/>
      </c>
      <c r="I52" s="72" t="str">
        <f t="shared" ref="I52:I56" si="105">IF(H52="","",RANK(H52,$H$51:$H$56,1))</f>
        <v/>
      </c>
      <c r="J52" s="51" t="str">
        <f t="shared" si="96"/>
        <v/>
      </c>
      <c r="K52" s="52"/>
      <c r="L52" s="59" t="str">
        <f t="shared" si="97"/>
        <v/>
      </c>
      <c r="M52" s="50" t="str">
        <f t="shared" ref="M52" si="106">IF(L52="","",RANK(L52,L51:L56,1))</f>
        <v/>
      </c>
      <c r="N52" s="51" t="str">
        <f t="shared" si="99"/>
        <v/>
      </c>
      <c r="O52" s="52"/>
      <c r="P52" s="59" t="str">
        <f t="shared" si="68"/>
        <v/>
      </c>
      <c r="Q52" s="50" t="str">
        <f t="shared" ref="Q52:Q56" si="107">IF(P52="","",RANK(P52,$P$51:$P$56,1))</f>
        <v/>
      </c>
      <c r="R52" s="51" t="str">
        <f t="shared" si="100"/>
        <v/>
      </c>
      <c r="S52" s="53"/>
      <c r="T52" s="59" t="str">
        <f t="shared" si="101"/>
        <v/>
      </c>
      <c r="U52" s="50" t="str">
        <f t="shared" si="102"/>
        <v/>
      </c>
      <c r="V52" s="51" t="str">
        <f t="shared" si="103"/>
        <v/>
      </c>
      <c r="W52" s="60" t="e">
        <f t="shared" si="13"/>
        <v>#VALUE!</v>
      </c>
      <c r="X52" s="60" t="str">
        <f t="shared" si="104"/>
        <v/>
      </c>
      <c r="Y52" s="258"/>
      <c r="Z52" s="260"/>
    </row>
    <row r="53" spans="1:26" ht="15" customHeight="1" x14ac:dyDescent="0.25">
      <c r="A53" s="147">
        <v>21</v>
      </c>
      <c r="B53" s="144"/>
      <c r="C53" s="54"/>
      <c r="D53" s="93" t="s">
        <v>49</v>
      </c>
      <c r="E53" s="115"/>
      <c r="F53" s="48" t="s">
        <v>170</v>
      </c>
      <c r="G53" s="49"/>
      <c r="H53" s="59" t="str">
        <f t="shared" si="95"/>
        <v/>
      </c>
      <c r="I53" s="72" t="str">
        <f t="shared" si="105"/>
        <v/>
      </c>
      <c r="J53" s="51" t="str">
        <f t="shared" si="96"/>
        <v/>
      </c>
      <c r="K53" s="52"/>
      <c r="L53" s="59" t="str">
        <f t="shared" si="97"/>
        <v/>
      </c>
      <c r="M53" s="50" t="str">
        <f t="shared" ref="M53" si="108">IF(L53="","",RANK(L53,L51:L56,1))</f>
        <v/>
      </c>
      <c r="N53" s="51" t="str">
        <f t="shared" si="99"/>
        <v/>
      </c>
      <c r="O53" s="52"/>
      <c r="P53" s="59" t="str">
        <f t="shared" si="68"/>
        <v/>
      </c>
      <c r="Q53" s="50" t="str">
        <f t="shared" si="107"/>
        <v/>
      </c>
      <c r="R53" s="51" t="str">
        <f t="shared" si="100"/>
        <v/>
      </c>
      <c r="S53" s="53"/>
      <c r="T53" s="59" t="str">
        <f t="shared" si="101"/>
        <v/>
      </c>
      <c r="U53" s="50" t="str">
        <f t="shared" si="102"/>
        <v/>
      </c>
      <c r="V53" s="51" t="str">
        <f t="shared" si="103"/>
        <v/>
      </c>
      <c r="W53" s="60" t="e">
        <f t="shared" si="13"/>
        <v>#VALUE!</v>
      </c>
      <c r="X53" s="60" t="str">
        <f t="shared" si="104"/>
        <v/>
      </c>
      <c r="Y53" s="258"/>
      <c r="Z53" s="260"/>
    </row>
    <row r="54" spans="1:26" ht="15" customHeight="1" x14ac:dyDescent="0.25">
      <c r="A54" s="147">
        <v>22</v>
      </c>
      <c r="B54" s="144"/>
      <c r="C54" s="54"/>
      <c r="D54" s="93" t="s">
        <v>49</v>
      </c>
      <c r="E54" s="115"/>
      <c r="F54" s="48" t="s">
        <v>170</v>
      </c>
      <c r="G54" s="49"/>
      <c r="H54" s="59" t="str">
        <f t="shared" si="95"/>
        <v/>
      </c>
      <c r="I54" s="72" t="str">
        <f t="shared" si="105"/>
        <v/>
      </c>
      <c r="J54" s="51" t="str">
        <f t="shared" si="96"/>
        <v/>
      </c>
      <c r="K54" s="52"/>
      <c r="L54" s="59" t="str">
        <f t="shared" si="97"/>
        <v/>
      </c>
      <c r="M54" s="50" t="str">
        <f t="shared" ref="M54" si="109">IF(L54="","",RANK(L54,L51:L56,1))</f>
        <v/>
      </c>
      <c r="N54" s="51" t="str">
        <f t="shared" si="99"/>
        <v/>
      </c>
      <c r="O54" s="52"/>
      <c r="P54" s="59" t="str">
        <f t="shared" si="68"/>
        <v/>
      </c>
      <c r="Q54" s="50" t="str">
        <f t="shared" si="107"/>
        <v/>
      </c>
      <c r="R54" s="51" t="str">
        <f t="shared" si="100"/>
        <v/>
      </c>
      <c r="S54" s="53"/>
      <c r="T54" s="59" t="str">
        <f t="shared" si="101"/>
        <v/>
      </c>
      <c r="U54" s="50" t="str">
        <f t="shared" si="102"/>
        <v/>
      </c>
      <c r="V54" s="51" t="str">
        <f t="shared" si="103"/>
        <v/>
      </c>
      <c r="W54" s="60" t="e">
        <f t="shared" si="13"/>
        <v>#VALUE!</v>
      </c>
      <c r="X54" s="60" t="str">
        <f t="shared" si="104"/>
        <v/>
      </c>
      <c r="Y54" s="258"/>
      <c r="Z54" s="260"/>
    </row>
    <row r="55" spans="1:26" ht="15" customHeight="1" x14ac:dyDescent="0.25">
      <c r="A55" s="147">
        <v>23</v>
      </c>
      <c r="B55" s="144"/>
      <c r="C55" s="54"/>
      <c r="D55" s="93" t="s">
        <v>49</v>
      </c>
      <c r="E55" s="115"/>
      <c r="F55" s="48" t="s">
        <v>170</v>
      </c>
      <c r="G55" s="49"/>
      <c r="H55" s="59" t="str">
        <f t="shared" si="95"/>
        <v/>
      </c>
      <c r="I55" s="72" t="str">
        <f t="shared" si="105"/>
        <v/>
      </c>
      <c r="J55" s="51" t="str">
        <f t="shared" si="96"/>
        <v/>
      </c>
      <c r="K55" s="52"/>
      <c r="L55" s="59" t="str">
        <f t="shared" si="97"/>
        <v/>
      </c>
      <c r="M55" s="50" t="str">
        <f t="shared" ref="M55" si="110">IF(L55="","",RANK(L55,L51:L56,1))</f>
        <v/>
      </c>
      <c r="N55" s="51" t="str">
        <f t="shared" si="99"/>
        <v/>
      </c>
      <c r="O55" s="52"/>
      <c r="P55" s="59" t="str">
        <f t="shared" si="68"/>
        <v/>
      </c>
      <c r="Q55" s="50" t="str">
        <f t="shared" si="107"/>
        <v/>
      </c>
      <c r="R55" s="51" t="str">
        <f t="shared" si="100"/>
        <v/>
      </c>
      <c r="S55" s="53"/>
      <c r="T55" s="59" t="str">
        <f t="shared" si="101"/>
        <v/>
      </c>
      <c r="U55" s="50" t="str">
        <f t="shared" si="102"/>
        <v/>
      </c>
      <c r="V55" s="51" t="str">
        <f t="shared" si="103"/>
        <v/>
      </c>
      <c r="W55" s="60" t="e">
        <f t="shared" si="13"/>
        <v>#VALUE!</v>
      </c>
      <c r="X55" s="60" t="str">
        <f t="shared" si="104"/>
        <v/>
      </c>
      <c r="Y55" s="258"/>
      <c r="Z55" s="260"/>
    </row>
    <row r="56" spans="1:26" ht="15.75" customHeight="1" thickBot="1" x14ac:dyDescent="0.3">
      <c r="A56" s="147">
        <v>24</v>
      </c>
      <c r="B56" s="144"/>
      <c r="C56" s="54"/>
      <c r="D56" s="93" t="s">
        <v>49</v>
      </c>
      <c r="E56" s="115"/>
      <c r="F56" s="48" t="s">
        <v>170</v>
      </c>
      <c r="G56" s="49"/>
      <c r="H56" s="59" t="str">
        <f t="shared" si="95"/>
        <v/>
      </c>
      <c r="I56" s="72" t="str">
        <f t="shared" si="105"/>
        <v/>
      </c>
      <c r="J56" s="63" t="str">
        <f t="shared" si="96"/>
        <v/>
      </c>
      <c r="K56" s="52"/>
      <c r="L56" s="59" t="str">
        <f t="shared" si="97"/>
        <v/>
      </c>
      <c r="M56" s="50" t="str">
        <f t="shared" ref="M56" si="111">IF(L56="","",RANK(L56,L51:L56,1))</f>
        <v/>
      </c>
      <c r="N56" s="63" t="str">
        <f t="shared" si="99"/>
        <v/>
      </c>
      <c r="O56" s="52"/>
      <c r="P56" s="59" t="str">
        <f t="shared" si="68"/>
        <v/>
      </c>
      <c r="Q56" s="50" t="str">
        <f t="shared" si="107"/>
        <v/>
      </c>
      <c r="R56" s="63" t="str">
        <f t="shared" si="100"/>
        <v/>
      </c>
      <c r="S56" s="53"/>
      <c r="T56" s="59" t="str">
        <f t="shared" si="101"/>
        <v/>
      </c>
      <c r="U56" s="50" t="str">
        <f t="shared" si="102"/>
        <v/>
      </c>
      <c r="V56" s="63" t="str">
        <f t="shared" si="103"/>
        <v/>
      </c>
      <c r="W56" s="60" t="e">
        <f t="shared" si="13"/>
        <v>#VALUE!</v>
      </c>
      <c r="X56" s="60" t="str">
        <f t="shared" si="104"/>
        <v/>
      </c>
      <c r="Y56" s="259"/>
      <c r="Z56" s="261"/>
    </row>
    <row r="57" spans="1:26" ht="23.25" customHeight="1" thickBot="1" x14ac:dyDescent="0.3">
      <c r="A57" s="148"/>
      <c r="B57" s="145" t="s">
        <v>29</v>
      </c>
      <c r="C57" s="56"/>
      <c r="D57" s="149"/>
      <c r="E57" s="118"/>
      <c r="F57" s="56"/>
      <c r="G57" s="57"/>
      <c r="H57" s="70"/>
      <c r="I57" s="66" t="s">
        <v>25</v>
      </c>
      <c r="J57" s="64">
        <f>SUM(J51:J56)</f>
        <v>0</v>
      </c>
      <c r="K57" s="77"/>
      <c r="L57" s="70"/>
      <c r="M57" s="66" t="s">
        <v>25</v>
      </c>
      <c r="N57" s="64">
        <f t="shared" ref="N57" si="112">SUM(N51:N56)</f>
        <v>0</v>
      </c>
      <c r="O57" s="77"/>
      <c r="P57" s="150" t="str">
        <f t="shared" si="68"/>
        <v/>
      </c>
      <c r="Q57" s="66" t="s">
        <v>25</v>
      </c>
      <c r="R57" s="64">
        <f t="shared" ref="R57" si="113">SUM(R51:R56)</f>
        <v>0</v>
      </c>
      <c r="S57" s="78"/>
      <c r="T57" s="70"/>
      <c r="U57" s="66" t="s">
        <v>25</v>
      </c>
      <c r="V57" s="64">
        <f t="shared" ref="V57" si="114">SUM(V51:V56)</f>
        <v>0</v>
      </c>
      <c r="W57" s="151"/>
      <c r="X57" s="58"/>
      <c r="Y57" s="67"/>
      <c r="Z57" s="68"/>
    </row>
    <row r="58" spans="1:26" ht="15" customHeight="1" x14ac:dyDescent="0.25">
      <c r="A58" s="147">
        <v>25</v>
      </c>
      <c r="B58" s="144"/>
      <c r="C58" s="48"/>
      <c r="D58" s="93" t="s">
        <v>49</v>
      </c>
      <c r="E58" s="152"/>
      <c r="F58" s="48" t="s">
        <v>171</v>
      </c>
      <c r="G58" s="71"/>
      <c r="H58" s="69" t="str">
        <f t="shared" ref="H58:H63" si="115">IF(ISNUMBER(G58),RANK(G58,$G$9:$G$64,1),"")</f>
        <v/>
      </c>
      <c r="I58" s="72" t="str">
        <f>IF(H58="","",RANK(H58,$H$58:$H$63,1))</f>
        <v/>
      </c>
      <c r="J58" s="73" t="str">
        <f t="shared" ref="J58:J63" si="116">IF(I58&lt;6,H58,"")</f>
        <v/>
      </c>
      <c r="K58" s="74"/>
      <c r="L58" s="69" t="str">
        <f t="shared" ref="L58:L63" si="117">IF(ISNUMBER(K58),RANK(K58,$K$9:$K$64,0),"")</f>
        <v/>
      </c>
      <c r="M58" s="72" t="str">
        <f t="shared" ref="M58" si="118">IF(L58="","",RANK(L58,L58:L63,1))</f>
        <v/>
      </c>
      <c r="N58" s="73" t="str">
        <f>IF(M58&lt;6,L58,"")</f>
        <v/>
      </c>
      <c r="O58" s="74"/>
      <c r="P58" s="69" t="str">
        <f t="shared" si="68"/>
        <v/>
      </c>
      <c r="Q58" s="72" t="str">
        <f>IF(P58="","",RANK(P58,$P$58:$P$63,1))</f>
        <v/>
      </c>
      <c r="R58" s="73" t="str">
        <f t="shared" ref="R58:R63" si="119">IF(Q58&lt;6,P58,"")</f>
        <v/>
      </c>
      <c r="S58" s="75"/>
      <c r="T58" s="69" t="str">
        <f t="shared" ref="T58:T63" si="120">IF(ISNUMBER(S58),RANK(S58,$S$9:$S$64,1),"")</f>
        <v/>
      </c>
      <c r="U58" s="72" t="str">
        <f t="shared" ref="U58:U63" si="121">IF(T58="","",RANK(T58,$T$30:$T$35,1))</f>
        <v/>
      </c>
      <c r="V58" s="73" t="str">
        <f t="shared" ref="V58:V63" si="122">IF(U58&lt;6,T58,"")</f>
        <v/>
      </c>
      <c r="W58" s="76" t="e">
        <f t="shared" si="13"/>
        <v>#VALUE!</v>
      </c>
      <c r="X58" s="76" t="str">
        <f t="shared" ref="X58:X63" si="123">IF(ISNUMBER(W58),RANK(W58,$W$9:$W$64,1),"")</f>
        <v/>
      </c>
      <c r="Y58" s="258">
        <f>SUM(J58:J63,N58:N63,R58:R63,V58:V63)</f>
        <v>0</v>
      </c>
      <c r="Z58" s="260">
        <f>IF(ISNUMBER(Y58),RANK(Y58,$Y$9:$Y$64,1),"")</f>
        <v>1</v>
      </c>
    </row>
    <row r="59" spans="1:26" ht="15" customHeight="1" x14ac:dyDescent="0.25">
      <c r="A59" s="147">
        <v>26</v>
      </c>
      <c r="B59" s="144"/>
      <c r="C59" s="54"/>
      <c r="D59" s="93" t="s">
        <v>49</v>
      </c>
      <c r="E59" s="115"/>
      <c r="F59" s="48" t="s">
        <v>171</v>
      </c>
      <c r="G59" s="49"/>
      <c r="H59" s="59" t="str">
        <f t="shared" si="115"/>
        <v/>
      </c>
      <c r="I59" s="72" t="str">
        <f t="shared" ref="I59:I63" si="124">IF(H59="","",RANK(H59,$H$58:$H$63,1))</f>
        <v/>
      </c>
      <c r="J59" s="51" t="str">
        <f t="shared" si="116"/>
        <v/>
      </c>
      <c r="K59" s="52"/>
      <c r="L59" s="59" t="str">
        <f t="shared" si="117"/>
        <v/>
      </c>
      <c r="M59" s="50" t="str">
        <f t="shared" ref="M59" si="125">IF(L59="","",RANK(L59,L58:L63,1))</f>
        <v/>
      </c>
      <c r="N59" s="51" t="str">
        <f t="shared" ref="N59:N63" si="126">IF(M59&lt;6,L59,"")</f>
        <v/>
      </c>
      <c r="O59" s="52"/>
      <c r="P59" s="59" t="str">
        <f t="shared" si="68"/>
        <v/>
      </c>
      <c r="Q59" s="50" t="str">
        <f t="shared" ref="Q59:Q63" si="127">IF(P59="","",RANK(P59,$P$58:$P$63,1))</f>
        <v/>
      </c>
      <c r="R59" s="51" t="str">
        <f t="shared" si="119"/>
        <v/>
      </c>
      <c r="S59" s="53"/>
      <c r="T59" s="59" t="str">
        <f t="shared" si="120"/>
        <v/>
      </c>
      <c r="U59" s="50" t="str">
        <f t="shared" si="121"/>
        <v/>
      </c>
      <c r="V59" s="51" t="str">
        <f t="shared" si="122"/>
        <v/>
      </c>
      <c r="W59" s="60" t="e">
        <f>H59+L59+T59+P59</f>
        <v>#VALUE!</v>
      </c>
      <c r="X59" s="60" t="str">
        <f t="shared" si="123"/>
        <v/>
      </c>
      <c r="Y59" s="258"/>
      <c r="Z59" s="260"/>
    </row>
    <row r="60" spans="1:26" ht="15" customHeight="1" x14ac:dyDescent="0.25">
      <c r="A60" s="147">
        <v>27</v>
      </c>
      <c r="B60" s="144"/>
      <c r="C60" s="54"/>
      <c r="D60" s="93" t="s">
        <v>49</v>
      </c>
      <c r="E60" s="115"/>
      <c r="F60" s="48" t="s">
        <v>171</v>
      </c>
      <c r="G60" s="49"/>
      <c r="H60" s="59" t="str">
        <f t="shared" si="115"/>
        <v/>
      </c>
      <c r="I60" s="72" t="str">
        <f t="shared" si="124"/>
        <v/>
      </c>
      <c r="J60" s="51" t="str">
        <f t="shared" si="116"/>
        <v/>
      </c>
      <c r="K60" s="52"/>
      <c r="L60" s="59" t="str">
        <f t="shared" si="117"/>
        <v/>
      </c>
      <c r="M60" s="50" t="str">
        <f t="shared" ref="M60" si="128">IF(L60="","",RANK(L60,L58:L63,1))</f>
        <v/>
      </c>
      <c r="N60" s="51" t="str">
        <f t="shared" si="126"/>
        <v/>
      </c>
      <c r="O60" s="52"/>
      <c r="P60" s="59" t="str">
        <f t="shared" si="68"/>
        <v/>
      </c>
      <c r="Q60" s="50" t="str">
        <f t="shared" si="127"/>
        <v/>
      </c>
      <c r="R60" s="51" t="str">
        <f t="shared" si="119"/>
        <v/>
      </c>
      <c r="S60" s="53"/>
      <c r="T60" s="59" t="str">
        <f t="shared" si="120"/>
        <v/>
      </c>
      <c r="U60" s="50" t="str">
        <f t="shared" si="121"/>
        <v/>
      </c>
      <c r="V60" s="51" t="str">
        <f t="shared" si="122"/>
        <v/>
      </c>
      <c r="W60" s="60" t="e">
        <f t="shared" si="13"/>
        <v>#VALUE!</v>
      </c>
      <c r="X60" s="60" t="str">
        <f t="shared" si="123"/>
        <v/>
      </c>
      <c r="Y60" s="258"/>
      <c r="Z60" s="260"/>
    </row>
    <row r="61" spans="1:26" ht="15" customHeight="1" x14ac:dyDescent="0.25">
      <c r="A61" s="147">
        <v>28</v>
      </c>
      <c r="B61" s="144"/>
      <c r="C61" s="54"/>
      <c r="D61" s="93" t="s">
        <v>49</v>
      </c>
      <c r="E61" s="115"/>
      <c r="F61" s="48" t="s">
        <v>171</v>
      </c>
      <c r="G61" s="49"/>
      <c r="H61" s="59" t="str">
        <f t="shared" si="115"/>
        <v/>
      </c>
      <c r="I61" s="72" t="str">
        <f t="shared" si="124"/>
        <v/>
      </c>
      <c r="J61" s="51" t="str">
        <f t="shared" si="116"/>
        <v/>
      </c>
      <c r="K61" s="52"/>
      <c r="L61" s="59" t="str">
        <f t="shared" si="117"/>
        <v/>
      </c>
      <c r="M61" s="50" t="str">
        <f t="shared" ref="M61" si="129">IF(L61="","",RANK(L61,L58:L63,1))</f>
        <v/>
      </c>
      <c r="N61" s="51" t="str">
        <f t="shared" si="126"/>
        <v/>
      </c>
      <c r="O61" s="52"/>
      <c r="P61" s="59" t="str">
        <f t="shared" si="68"/>
        <v/>
      </c>
      <c r="Q61" s="50" t="str">
        <f t="shared" si="127"/>
        <v/>
      </c>
      <c r="R61" s="51" t="str">
        <f t="shared" si="119"/>
        <v/>
      </c>
      <c r="S61" s="53"/>
      <c r="T61" s="59" t="str">
        <f t="shared" si="120"/>
        <v/>
      </c>
      <c r="U61" s="50" t="str">
        <f t="shared" si="121"/>
        <v/>
      </c>
      <c r="V61" s="51" t="str">
        <f t="shared" si="122"/>
        <v/>
      </c>
      <c r="W61" s="60" t="e">
        <f t="shared" si="13"/>
        <v>#VALUE!</v>
      </c>
      <c r="X61" s="60" t="str">
        <f t="shared" si="123"/>
        <v/>
      </c>
      <c r="Y61" s="258"/>
      <c r="Z61" s="260"/>
    </row>
    <row r="62" spans="1:26" ht="15" customHeight="1" x14ac:dyDescent="0.25">
      <c r="A62" s="147">
        <v>29</v>
      </c>
      <c r="B62" s="144"/>
      <c r="C62" s="54"/>
      <c r="D62" s="93" t="s">
        <v>49</v>
      </c>
      <c r="E62" s="115"/>
      <c r="F62" s="48" t="s">
        <v>171</v>
      </c>
      <c r="G62" s="49"/>
      <c r="H62" s="59" t="str">
        <f t="shared" si="115"/>
        <v/>
      </c>
      <c r="I62" s="72" t="str">
        <f t="shared" si="124"/>
        <v/>
      </c>
      <c r="J62" s="51" t="str">
        <f t="shared" si="116"/>
        <v/>
      </c>
      <c r="K62" s="52"/>
      <c r="L62" s="59" t="str">
        <f t="shared" si="117"/>
        <v/>
      </c>
      <c r="M62" s="50" t="str">
        <f t="shared" ref="M62" si="130">IF(L62="","",RANK(L62,L58:L63,1))</f>
        <v/>
      </c>
      <c r="N62" s="51" t="str">
        <f t="shared" si="126"/>
        <v/>
      </c>
      <c r="O62" s="52"/>
      <c r="P62" s="59" t="str">
        <f t="shared" si="68"/>
        <v/>
      </c>
      <c r="Q62" s="50" t="str">
        <f t="shared" si="127"/>
        <v/>
      </c>
      <c r="R62" s="51" t="str">
        <f t="shared" si="119"/>
        <v/>
      </c>
      <c r="S62" s="53"/>
      <c r="T62" s="59" t="str">
        <f t="shared" si="120"/>
        <v/>
      </c>
      <c r="U62" s="50" t="str">
        <f t="shared" si="121"/>
        <v/>
      </c>
      <c r="V62" s="51" t="str">
        <f t="shared" si="122"/>
        <v/>
      </c>
      <c r="W62" s="60" t="e">
        <f t="shared" si="13"/>
        <v>#VALUE!</v>
      </c>
      <c r="X62" s="60" t="str">
        <f t="shared" si="123"/>
        <v/>
      </c>
      <c r="Y62" s="258"/>
      <c r="Z62" s="260"/>
    </row>
    <row r="63" spans="1:26" ht="15.75" customHeight="1" thickBot="1" x14ac:dyDescent="0.3">
      <c r="A63" s="147">
        <v>30</v>
      </c>
      <c r="B63" s="144"/>
      <c r="C63" s="54"/>
      <c r="D63" s="93" t="s">
        <v>49</v>
      </c>
      <c r="E63" s="115"/>
      <c r="F63" s="48" t="s">
        <v>171</v>
      </c>
      <c r="G63" s="49"/>
      <c r="H63" s="59" t="str">
        <f t="shared" si="115"/>
        <v/>
      </c>
      <c r="I63" s="72" t="str">
        <f t="shared" si="124"/>
        <v/>
      </c>
      <c r="J63" s="63" t="str">
        <f t="shared" si="116"/>
        <v/>
      </c>
      <c r="K63" s="52"/>
      <c r="L63" s="59" t="str">
        <f t="shared" si="117"/>
        <v/>
      </c>
      <c r="M63" s="50" t="str">
        <f t="shared" ref="M63" si="131">IF(L63="","",RANK(L63,L58:L63,1))</f>
        <v/>
      </c>
      <c r="N63" s="63" t="str">
        <f t="shared" si="126"/>
        <v/>
      </c>
      <c r="O63" s="52"/>
      <c r="P63" s="59" t="str">
        <f t="shared" si="68"/>
        <v/>
      </c>
      <c r="Q63" s="50" t="str">
        <f t="shared" si="127"/>
        <v/>
      </c>
      <c r="R63" s="63" t="str">
        <f t="shared" si="119"/>
        <v/>
      </c>
      <c r="S63" s="53"/>
      <c r="T63" s="59" t="str">
        <f t="shared" si="120"/>
        <v/>
      </c>
      <c r="U63" s="50" t="str">
        <f t="shared" si="121"/>
        <v/>
      </c>
      <c r="V63" s="63" t="str">
        <f t="shared" si="122"/>
        <v/>
      </c>
      <c r="W63" s="60" t="e">
        <f t="shared" si="13"/>
        <v>#VALUE!</v>
      </c>
      <c r="X63" s="60" t="str">
        <f t="shared" si="123"/>
        <v/>
      </c>
      <c r="Y63" s="259"/>
      <c r="Z63" s="261"/>
    </row>
    <row r="64" spans="1:26" ht="23.25" customHeight="1" thickBot="1" x14ac:dyDescent="0.3">
      <c r="A64" s="148"/>
      <c r="B64" s="145" t="s">
        <v>29</v>
      </c>
      <c r="C64" s="56"/>
      <c r="D64" s="96"/>
      <c r="E64" s="118"/>
      <c r="F64" s="56"/>
      <c r="G64" s="57"/>
      <c r="H64" s="70"/>
      <c r="I64" s="66" t="s">
        <v>25</v>
      </c>
      <c r="J64" s="64">
        <f>SUM(J58:J63)</f>
        <v>0</v>
      </c>
      <c r="K64" s="77"/>
      <c r="L64" s="70"/>
      <c r="M64" s="66" t="s">
        <v>25</v>
      </c>
      <c r="N64" s="64">
        <f t="shared" ref="N64" si="132">SUM(N58:N63)</f>
        <v>0</v>
      </c>
      <c r="O64" s="77"/>
      <c r="P64" s="150" t="str">
        <f t="shared" si="68"/>
        <v/>
      </c>
      <c r="Q64" s="66" t="s">
        <v>25</v>
      </c>
      <c r="R64" s="64">
        <f t="shared" ref="R64" si="133">SUM(R58:R63)</f>
        <v>0</v>
      </c>
      <c r="S64" s="78"/>
      <c r="T64" s="70"/>
      <c r="U64" s="66" t="s">
        <v>25</v>
      </c>
      <c r="V64" s="64">
        <f t="shared" ref="V64" si="134">SUM(V58:V63)</f>
        <v>0</v>
      </c>
      <c r="W64" s="151"/>
      <c r="X64" s="58"/>
      <c r="Y64" s="67"/>
      <c r="Z64" s="68"/>
    </row>
  </sheetData>
  <sheetProtection sheet="1" objects="1" scenarios="1"/>
  <mergeCells count="34">
    <mergeCell ref="Y44:Y49"/>
    <mergeCell ref="Z44:Z49"/>
    <mergeCell ref="Y51:Y56"/>
    <mergeCell ref="Z51:Z56"/>
    <mergeCell ref="Y58:Y63"/>
    <mergeCell ref="Z58:Z63"/>
    <mergeCell ref="Y23:Y28"/>
    <mergeCell ref="Z23:Z28"/>
    <mergeCell ref="Y30:Y35"/>
    <mergeCell ref="Z30:Z35"/>
    <mergeCell ref="Y37:Y42"/>
    <mergeCell ref="Z37:Z42"/>
    <mergeCell ref="Y7:Y8"/>
    <mergeCell ref="Z7:Z8"/>
    <mergeCell ref="Y9:Y14"/>
    <mergeCell ref="Z9:Z14"/>
    <mergeCell ref="Y16:Y21"/>
    <mergeCell ref="Z16:Z21"/>
    <mergeCell ref="X7:X8"/>
    <mergeCell ref="A1:Z1"/>
    <mergeCell ref="A2:Z2"/>
    <mergeCell ref="A3:Z3"/>
    <mergeCell ref="A4:Z4"/>
    <mergeCell ref="A7:A8"/>
    <mergeCell ref="B7:B8"/>
    <mergeCell ref="C7:C8"/>
    <mergeCell ref="D7:D8"/>
    <mergeCell ref="E7:E8"/>
    <mergeCell ref="F7:F8"/>
    <mergeCell ref="G7:J7"/>
    <mergeCell ref="K7:N7"/>
    <mergeCell ref="O7:R7"/>
    <mergeCell ref="S7:V7"/>
    <mergeCell ref="W7:W8"/>
  </mergeCells>
  <conditionalFormatting sqref="X9:X15">
    <cfRule type="cellIs" dxfId="56" priority="25" operator="equal">
      <formula>3</formula>
    </cfRule>
    <cfRule type="cellIs" dxfId="55" priority="26" operator="equal">
      <formula>2</formula>
    </cfRule>
    <cfRule type="cellIs" dxfId="54" priority="27" operator="equal">
      <formula>1</formula>
    </cfRule>
  </conditionalFormatting>
  <conditionalFormatting sqref="X16:X22">
    <cfRule type="cellIs" dxfId="53" priority="22" operator="equal">
      <formula>3</formula>
    </cfRule>
    <cfRule type="cellIs" dxfId="52" priority="23" operator="equal">
      <formula>2</formula>
    </cfRule>
    <cfRule type="cellIs" dxfId="51" priority="24" operator="equal">
      <formula>1</formula>
    </cfRule>
  </conditionalFormatting>
  <conditionalFormatting sqref="X23:X29">
    <cfRule type="cellIs" dxfId="50" priority="19" operator="equal">
      <formula>3</formula>
    </cfRule>
    <cfRule type="cellIs" dxfId="49" priority="20" operator="equal">
      <formula>2</formula>
    </cfRule>
    <cfRule type="cellIs" dxfId="48" priority="21" operator="equal">
      <formula>1</formula>
    </cfRule>
  </conditionalFormatting>
  <conditionalFormatting sqref="X30:X64">
    <cfRule type="cellIs" dxfId="47" priority="16" operator="equal">
      <formula>3</formula>
    </cfRule>
    <cfRule type="cellIs" dxfId="46" priority="17" operator="equal">
      <formula>2</formula>
    </cfRule>
    <cfRule type="cellIs" dxfId="45" priority="18" operator="equal">
      <formula>1</formula>
    </cfRule>
  </conditionalFormatting>
  <conditionalFormatting sqref="Z9 Z15:Z16 Z22:Z23 Z29:Z30 Z36:Z37 Z43:Z44 Z50:Z51 Z57:Z58 Z64">
    <cfRule type="cellIs" dxfId="44" priority="13" operator="equal">
      <formula>3</formula>
    </cfRule>
    <cfRule type="cellIs" dxfId="43" priority="14" operator="equal">
      <formula>2</formula>
    </cfRule>
    <cfRule type="cellIs" dxfId="42" priority="15" operator="equal">
      <formula>1</formula>
    </cfRule>
  </conditionalFormatting>
  <conditionalFormatting sqref="H9:H64">
    <cfRule type="cellIs" dxfId="41" priority="10" operator="equal">
      <formula>3</formula>
    </cfRule>
    <cfRule type="cellIs" dxfId="40" priority="11" operator="equal">
      <formula>2</formula>
    </cfRule>
    <cfRule type="cellIs" dxfId="39" priority="12" operator="equal">
      <formula>1</formula>
    </cfRule>
  </conditionalFormatting>
  <conditionalFormatting sqref="L9:L64">
    <cfRule type="cellIs" dxfId="38" priority="7" operator="equal">
      <formula>3</formula>
    </cfRule>
    <cfRule type="cellIs" dxfId="37" priority="8" operator="equal">
      <formula>2</formula>
    </cfRule>
    <cfRule type="cellIs" dxfId="36" priority="9" operator="equal">
      <formula>1</formula>
    </cfRule>
  </conditionalFormatting>
  <conditionalFormatting sqref="T9:T64">
    <cfRule type="cellIs" dxfId="35" priority="4" operator="equal">
      <formula>3</formula>
    </cfRule>
    <cfRule type="cellIs" dxfId="34" priority="5" operator="equal">
      <formula>2</formula>
    </cfRule>
    <cfRule type="cellIs" dxfId="33" priority="6" operator="equal">
      <formula>1</formula>
    </cfRule>
  </conditionalFormatting>
  <conditionalFormatting sqref="P9:P64">
    <cfRule type="cellIs" dxfId="32" priority="1" operator="equal">
      <formula>3</formula>
    </cfRule>
    <cfRule type="cellIs" dxfId="31" priority="2" operator="equal">
      <formula>2</formula>
    </cfRule>
    <cfRule type="cellIs" dxfId="30" priority="3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scale="4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54"/>
  <sheetViews>
    <sheetView topLeftCell="A40" workbookViewId="0">
      <selection activeCell="A51" sqref="A51:F51"/>
    </sheetView>
  </sheetViews>
  <sheetFormatPr defaultRowHeight="15" x14ac:dyDescent="0.25"/>
  <cols>
    <col min="1" max="1" width="4.5703125" customWidth="1"/>
    <col min="2" max="2" width="28.140625" customWidth="1"/>
    <col min="3" max="3" width="9.140625" customWidth="1"/>
    <col min="4" max="4" width="29.28515625" customWidth="1"/>
    <col min="5" max="5" width="13.140625" customWidth="1"/>
    <col min="6" max="6" width="12.140625" customWidth="1"/>
  </cols>
  <sheetData>
    <row r="1" spans="1:9" ht="18.95" customHeight="1" x14ac:dyDescent="0.35">
      <c r="A1" s="262" t="s">
        <v>138</v>
      </c>
      <c r="B1" s="262"/>
      <c r="C1" s="262"/>
      <c r="D1" s="262"/>
      <c r="E1" s="262"/>
      <c r="F1" s="262"/>
      <c r="G1" s="121"/>
      <c r="H1" s="121"/>
      <c r="I1" s="121"/>
    </row>
    <row r="2" spans="1:9" ht="18.95" customHeight="1" x14ac:dyDescent="0.35">
      <c r="A2" s="262" t="s">
        <v>148</v>
      </c>
      <c r="B2" s="262"/>
      <c r="C2" s="262"/>
      <c r="D2" s="262"/>
      <c r="E2" s="262"/>
      <c r="F2" s="262"/>
      <c r="G2" s="121"/>
      <c r="H2" s="121"/>
      <c r="I2" s="121"/>
    </row>
    <row r="3" spans="1:9" ht="18.95" customHeight="1" x14ac:dyDescent="0.35">
      <c r="A3" s="262" t="s">
        <v>44</v>
      </c>
      <c r="B3" s="262"/>
      <c r="C3" s="262"/>
      <c r="D3" s="262"/>
      <c r="E3" s="262"/>
      <c r="F3" s="262"/>
      <c r="G3" s="121"/>
      <c r="H3" s="121"/>
      <c r="I3" s="121"/>
    </row>
    <row r="4" spans="1:9" ht="18.95" customHeight="1" x14ac:dyDescent="0.35">
      <c r="A4" s="262" t="s">
        <v>45</v>
      </c>
      <c r="B4" s="262"/>
      <c r="C4" s="262"/>
      <c r="D4" s="262"/>
      <c r="E4" s="262"/>
      <c r="F4" s="262"/>
      <c r="G4" s="121"/>
      <c r="H4" s="121"/>
      <c r="I4" s="121"/>
    </row>
    <row r="6" spans="1:9" ht="15.75" x14ac:dyDescent="0.25">
      <c r="B6" s="88" t="s">
        <v>43</v>
      </c>
      <c r="C6" s="88"/>
      <c r="D6" s="91" t="s">
        <v>40</v>
      </c>
      <c r="E6" s="88"/>
      <c r="G6" s="91"/>
      <c r="H6" s="91"/>
      <c r="I6" s="91"/>
    </row>
    <row r="7" spans="1:9" ht="7.5" customHeight="1" x14ac:dyDescent="0.25"/>
    <row r="8" spans="1:9" ht="18.75" x14ac:dyDescent="0.25">
      <c r="B8" s="89" t="s">
        <v>39</v>
      </c>
      <c r="C8" s="47"/>
      <c r="D8" s="47"/>
      <c r="E8" s="47"/>
      <c r="F8" s="47"/>
    </row>
    <row r="10" spans="1:9" ht="36" x14ac:dyDescent="0.25">
      <c r="A10" s="38" t="s">
        <v>4</v>
      </c>
      <c r="B10" s="39" t="s">
        <v>20</v>
      </c>
      <c r="C10" s="39" t="s">
        <v>37</v>
      </c>
      <c r="D10" s="39" t="s">
        <v>3</v>
      </c>
      <c r="E10" s="39" t="s">
        <v>5</v>
      </c>
      <c r="F10" s="39" t="s">
        <v>6</v>
      </c>
    </row>
    <row r="11" spans="1:9" x14ac:dyDescent="0.25">
      <c r="A11" s="263" t="s">
        <v>13</v>
      </c>
      <c r="B11" s="264"/>
      <c r="C11" s="264"/>
      <c r="D11" s="264"/>
      <c r="E11" s="264"/>
      <c r="F11" s="265"/>
    </row>
    <row r="12" spans="1:9" x14ac:dyDescent="0.25">
      <c r="A12" s="40">
        <v>1</v>
      </c>
      <c r="B12" s="41"/>
      <c r="C12" s="40"/>
      <c r="D12" s="40"/>
      <c r="E12" s="40"/>
      <c r="F12" s="40"/>
    </row>
    <row r="13" spans="1:9" x14ac:dyDescent="0.25">
      <c r="A13" s="40">
        <v>2</v>
      </c>
      <c r="B13" s="41"/>
      <c r="C13" s="40"/>
      <c r="D13" s="40"/>
      <c r="E13" s="40"/>
      <c r="F13" s="40"/>
    </row>
    <row r="14" spans="1:9" x14ac:dyDescent="0.25">
      <c r="A14" s="42">
        <v>3</v>
      </c>
      <c r="B14" s="41"/>
      <c r="C14" s="40"/>
      <c r="D14" s="40"/>
      <c r="E14" s="40"/>
      <c r="F14" s="40"/>
    </row>
    <row r="15" spans="1:9" x14ac:dyDescent="0.25">
      <c r="A15" s="266" t="s">
        <v>12</v>
      </c>
      <c r="B15" s="267"/>
      <c r="C15" s="267"/>
      <c r="D15" s="267"/>
      <c r="E15" s="267"/>
      <c r="F15" s="268"/>
    </row>
    <row r="16" spans="1:9" x14ac:dyDescent="0.25">
      <c r="A16" s="43">
        <v>1</v>
      </c>
      <c r="B16" s="44"/>
      <c r="C16" s="45"/>
      <c r="D16" s="45"/>
      <c r="E16" s="137"/>
      <c r="F16" s="45"/>
    </row>
    <row r="17" spans="1:6" x14ac:dyDescent="0.25">
      <c r="A17" s="43">
        <v>2</v>
      </c>
      <c r="B17" s="44"/>
      <c r="C17" s="45"/>
      <c r="D17" s="45"/>
      <c r="E17" s="137"/>
      <c r="F17" s="45"/>
    </row>
    <row r="18" spans="1:6" x14ac:dyDescent="0.25">
      <c r="A18" s="43">
        <v>3</v>
      </c>
      <c r="B18" s="44"/>
      <c r="C18" s="45"/>
      <c r="D18" s="45"/>
      <c r="E18" s="137"/>
      <c r="F18" s="45"/>
    </row>
    <row r="20" spans="1:6" ht="18.75" x14ac:dyDescent="0.25">
      <c r="B20" s="89" t="s">
        <v>38</v>
      </c>
      <c r="C20" s="47"/>
      <c r="D20" s="47"/>
      <c r="E20" s="47"/>
      <c r="F20" s="47"/>
    </row>
    <row r="22" spans="1:6" ht="36" x14ac:dyDescent="0.25">
      <c r="A22" s="38" t="s">
        <v>4</v>
      </c>
      <c r="B22" s="39" t="s">
        <v>20</v>
      </c>
      <c r="C22" s="39" t="s">
        <v>37</v>
      </c>
      <c r="D22" s="39" t="s">
        <v>3</v>
      </c>
      <c r="E22" s="39" t="s">
        <v>5</v>
      </c>
      <c r="F22" s="39" t="s">
        <v>6</v>
      </c>
    </row>
    <row r="23" spans="1:6" x14ac:dyDescent="0.25">
      <c r="A23" s="263" t="s">
        <v>13</v>
      </c>
      <c r="B23" s="264"/>
      <c r="C23" s="264"/>
      <c r="D23" s="264"/>
      <c r="E23" s="264"/>
      <c r="F23" s="265"/>
    </row>
    <row r="24" spans="1:6" x14ac:dyDescent="0.25">
      <c r="A24" s="40"/>
      <c r="B24" s="41"/>
      <c r="C24" s="40"/>
      <c r="D24" s="40"/>
      <c r="E24" s="40"/>
      <c r="F24" s="40"/>
    </row>
    <row r="25" spans="1:6" x14ac:dyDescent="0.25">
      <c r="A25" s="40"/>
      <c r="B25" s="41"/>
      <c r="C25" s="40"/>
      <c r="D25" s="40"/>
      <c r="E25" s="40"/>
      <c r="F25" s="40"/>
    </row>
    <row r="26" spans="1:6" x14ac:dyDescent="0.25">
      <c r="A26" s="42"/>
      <c r="B26" s="41"/>
      <c r="C26" s="40"/>
      <c r="D26" s="40"/>
      <c r="E26" s="40"/>
      <c r="F26" s="40"/>
    </row>
    <row r="27" spans="1:6" x14ac:dyDescent="0.25">
      <c r="A27" s="266" t="s">
        <v>12</v>
      </c>
      <c r="B27" s="267"/>
      <c r="C27" s="267"/>
      <c r="D27" s="267"/>
      <c r="E27" s="267"/>
      <c r="F27" s="268"/>
    </row>
    <row r="28" spans="1:6" x14ac:dyDescent="0.25">
      <c r="A28" s="43"/>
      <c r="B28" s="44"/>
      <c r="C28" s="45"/>
      <c r="D28" s="45"/>
      <c r="E28" s="45"/>
      <c r="F28" s="45"/>
    </row>
    <row r="29" spans="1:6" x14ac:dyDescent="0.25">
      <c r="A29" s="43"/>
      <c r="B29" s="44"/>
      <c r="C29" s="45"/>
      <c r="D29" s="45"/>
      <c r="E29" s="45"/>
      <c r="F29" s="45"/>
    </row>
    <row r="30" spans="1:6" x14ac:dyDescent="0.25">
      <c r="A30" s="43"/>
      <c r="B30" s="44"/>
      <c r="C30" s="45"/>
      <c r="D30" s="45"/>
      <c r="E30" s="45"/>
      <c r="F30" s="45"/>
    </row>
    <row r="31" spans="1:6" x14ac:dyDescent="0.25">
      <c r="A31" s="159"/>
      <c r="B31" s="160"/>
      <c r="C31" s="161"/>
      <c r="D31" s="161"/>
      <c r="E31" s="161"/>
      <c r="F31" s="161"/>
    </row>
    <row r="32" spans="1:6" ht="18.75" x14ac:dyDescent="0.25">
      <c r="B32" s="89" t="s">
        <v>161</v>
      </c>
      <c r="C32" s="47"/>
      <c r="D32" s="47"/>
      <c r="E32" s="47"/>
      <c r="F32" s="47"/>
    </row>
    <row r="34" spans="1:6" ht="36" x14ac:dyDescent="0.25">
      <c r="A34" s="38" t="s">
        <v>4</v>
      </c>
      <c r="B34" s="39" t="s">
        <v>20</v>
      </c>
      <c r="C34" s="39" t="s">
        <v>37</v>
      </c>
      <c r="D34" s="39" t="s">
        <v>3</v>
      </c>
      <c r="E34" s="39" t="s">
        <v>5</v>
      </c>
      <c r="F34" s="39" t="s">
        <v>6</v>
      </c>
    </row>
    <row r="35" spans="1:6" x14ac:dyDescent="0.25">
      <c r="A35" s="263" t="s">
        <v>13</v>
      </c>
      <c r="B35" s="264"/>
      <c r="C35" s="264"/>
      <c r="D35" s="264"/>
      <c r="E35" s="264"/>
      <c r="F35" s="265"/>
    </row>
    <row r="36" spans="1:6" x14ac:dyDescent="0.25">
      <c r="A36" s="40"/>
      <c r="B36" s="41"/>
      <c r="C36" s="40"/>
      <c r="D36" s="40"/>
      <c r="E36" s="40"/>
      <c r="F36" s="40"/>
    </row>
    <row r="37" spans="1:6" x14ac:dyDescent="0.25">
      <c r="A37" s="40"/>
      <c r="B37" s="41"/>
      <c r="C37" s="40"/>
      <c r="D37" s="40"/>
      <c r="E37" s="40"/>
      <c r="F37" s="40"/>
    </row>
    <row r="38" spans="1:6" x14ac:dyDescent="0.25">
      <c r="A38" s="42"/>
      <c r="B38" s="41"/>
      <c r="C38" s="40"/>
      <c r="D38" s="40"/>
      <c r="E38" s="40"/>
      <c r="F38" s="40"/>
    </row>
    <row r="39" spans="1:6" x14ac:dyDescent="0.25">
      <c r="A39" s="266" t="s">
        <v>12</v>
      </c>
      <c r="B39" s="267"/>
      <c r="C39" s="267"/>
      <c r="D39" s="267"/>
      <c r="E39" s="267"/>
      <c r="F39" s="268"/>
    </row>
    <row r="40" spans="1:6" x14ac:dyDescent="0.25">
      <c r="A40" s="43"/>
      <c r="B40" s="44"/>
      <c r="C40" s="45"/>
      <c r="D40" s="45"/>
      <c r="E40" s="45"/>
      <c r="F40" s="45"/>
    </row>
    <row r="41" spans="1:6" x14ac:dyDescent="0.25">
      <c r="A41" s="43"/>
      <c r="B41" s="44"/>
      <c r="C41" s="45"/>
      <c r="D41" s="45"/>
      <c r="E41" s="45"/>
      <c r="F41" s="45"/>
    </row>
    <row r="42" spans="1:6" x14ac:dyDescent="0.25">
      <c r="A42" s="43"/>
      <c r="B42" s="44"/>
      <c r="C42" s="45"/>
      <c r="D42" s="45"/>
      <c r="E42" s="45"/>
      <c r="F42" s="45"/>
    </row>
    <row r="44" spans="1:6" ht="18.75" x14ac:dyDescent="0.25">
      <c r="B44" s="89" t="s">
        <v>164</v>
      </c>
      <c r="C44" s="47"/>
      <c r="D44" s="47"/>
      <c r="E44" s="47"/>
      <c r="F44" s="47"/>
    </row>
    <row r="46" spans="1:6" ht="36" x14ac:dyDescent="0.25">
      <c r="A46" s="38" t="s">
        <v>4</v>
      </c>
      <c r="B46" s="39" t="s">
        <v>20</v>
      </c>
      <c r="C46" s="39" t="s">
        <v>37</v>
      </c>
      <c r="D46" s="39" t="s">
        <v>3</v>
      </c>
      <c r="E46" s="39" t="s">
        <v>5</v>
      </c>
      <c r="F46" s="39" t="s">
        <v>6</v>
      </c>
    </row>
    <row r="47" spans="1:6" x14ac:dyDescent="0.25">
      <c r="A47" s="263" t="s">
        <v>13</v>
      </c>
      <c r="B47" s="264"/>
      <c r="C47" s="264"/>
      <c r="D47" s="264"/>
      <c r="E47" s="264"/>
      <c r="F47" s="265"/>
    </row>
    <row r="48" spans="1:6" x14ac:dyDescent="0.25">
      <c r="A48" s="40"/>
      <c r="B48" s="41"/>
      <c r="C48" s="40"/>
      <c r="D48" s="40"/>
      <c r="E48" s="138"/>
      <c r="F48" s="40"/>
    </row>
    <row r="49" spans="1:6" x14ac:dyDescent="0.25">
      <c r="A49" s="40"/>
      <c r="B49" s="41"/>
      <c r="C49" s="40"/>
      <c r="D49" s="40"/>
      <c r="E49" s="138"/>
      <c r="F49" s="40"/>
    </row>
    <row r="50" spans="1:6" x14ac:dyDescent="0.25">
      <c r="A50" s="42"/>
      <c r="B50" s="41"/>
      <c r="C50" s="40"/>
      <c r="D50" s="40"/>
      <c r="E50" s="138"/>
      <c r="F50" s="40"/>
    </row>
    <row r="51" spans="1:6" x14ac:dyDescent="0.25">
      <c r="A51" s="266" t="s">
        <v>12</v>
      </c>
      <c r="B51" s="267"/>
      <c r="C51" s="267"/>
      <c r="D51" s="267"/>
      <c r="E51" s="267"/>
      <c r="F51" s="268"/>
    </row>
    <row r="52" spans="1:6" x14ac:dyDescent="0.25">
      <c r="A52" s="43"/>
      <c r="B52" s="44"/>
      <c r="C52" s="45"/>
      <c r="D52" s="45"/>
      <c r="E52" s="141"/>
      <c r="F52" s="45"/>
    </row>
    <row r="53" spans="1:6" x14ac:dyDescent="0.25">
      <c r="A53" s="43"/>
      <c r="B53" s="44"/>
      <c r="C53" s="45"/>
      <c r="D53" s="45"/>
      <c r="E53" s="141"/>
      <c r="F53" s="45"/>
    </row>
    <row r="54" spans="1:6" x14ac:dyDescent="0.25">
      <c r="A54" s="43"/>
      <c r="B54" s="44"/>
      <c r="C54" s="45"/>
      <c r="D54" s="45"/>
      <c r="E54" s="141"/>
      <c r="F54" s="45"/>
    </row>
  </sheetData>
  <sheetProtection sheet="1" objects="1" scenarios="1"/>
  <mergeCells count="12">
    <mergeCell ref="A27:F27"/>
    <mergeCell ref="A47:F47"/>
    <mergeCell ref="A51:F51"/>
    <mergeCell ref="A11:F11"/>
    <mergeCell ref="A15:F15"/>
    <mergeCell ref="A35:F35"/>
    <mergeCell ref="A39:F39"/>
    <mergeCell ref="A1:F1"/>
    <mergeCell ref="A2:F2"/>
    <mergeCell ref="A3:F3"/>
    <mergeCell ref="A4:F4"/>
    <mergeCell ref="A23:F23"/>
  </mergeCells>
  <conditionalFormatting sqref="F16:F18 F12:F14">
    <cfRule type="cellIs" dxfId="29" priority="10" operator="equal">
      <formula>3</formula>
    </cfRule>
    <cfRule type="cellIs" dxfId="28" priority="11" operator="equal">
      <formula>2</formula>
    </cfRule>
    <cfRule type="cellIs" dxfId="27" priority="12" operator="equal">
      <formula>1</formula>
    </cfRule>
  </conditionalFormatting>
  <conditionalFormatting sqref="F52:F54 F48:F50">
    <cfRule type="cellIs" dxfId="26" priority="4" operator="equal">
      <formula>3</formula>
    </cfRule>
    <cfRule type="cellIs" dxfId="25" priority="5" operator="equal">
      <formula>2</formula>
    </cfRule>
    <cfRule type="cellIs" dxfId="24" priority="6" operator="equal">
      <formula>1</formula>
    </cfRule>
  </conditionalFormatting>
  <conditionalFormatting sqref="F28:F31 F24:F26">
    <cfRule type="cellIs" dxfId="23" priority="7" operator="equal">
      <formula>3</formula>
    </cfRule>
    <cfRule type="cellIs" dxfId="22" priority="8" operator="equal">
      <formula>2</formula>
    </cfRule>
    <cfRule type="cellIs" dxfId="21" priority="9" operator="equal">
      <formula>1</formula>
    </cfRule>
  </conditionalFormatting>
  <conditionalFormatting sqref="F40:F42 F36:F38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27559055118110237" right="0.27559055118110237" top="0.27559055118110237" bottom="0.27559055118110237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1"/>
  </sheetPr>
  <dimension ref="A1:I18"/>
  <sheetViews>
    <sheetView topLeftCell="A7" zoomScale="80" zoomScaleNormal="80" workbookViewId="0">
      <selection activeCell="Q13" sqref="Q13"/>
    </sheetView>
  </sheetViews>
  <sheetFormatPr defaultRowHeight="15" x14ac:dyDescent="0.25"/>
  <cols>
    <col min="1" max="1" width="4.7109375" customWidth="1"/>
    <col min="2" max="2" width="35.7109375" customWidth="1"/>
    <col min="3" max="4" width="12.7109375" customWidth="1"/>
    <col min="5" max="5" width="5.5703125" customWidth="1"/>
    <col min="6" max="6" width="4.7109375" customWidth="1"/>
    <col min="7" max="7" width="35.7109375" customWidth="1"/>
    <col min="8" max="9" width="12.7109375" customWidth="1"/>
    <col min="10" max="10" width="9.140625" customWidth="1"/>
  </cols>
  <sheetData>
    <row r="1" spans="1:9" ht="21" customHeight="1" x14ac:dyDescent="0.35">
      <c r="A1" s="243" t="s">
        <v>42</v>
      </c>
      <c r="B1" s="243"/>
      <c r="C1" s="243"/>
      <c r="D1" s="243"/>
      <c r="E1" s="243"/>
      <c r="F1" s="243"/>
      <c r="G1" s="243"/>
      <c r="H1" s="243"/>
      <c r="I1" s="243"/>
    </row>
    <row r="2" spans="1:9" ht="21" customHeight="1" x14ac:dyDescent="0.35">
      <c r="A2" s="243" t="s">
        <v>163</v>
      </c>
      <c r="B2" s="243"/>
      <c r="C2" s="243"/>
      <c r="D2" s="243"/>
      <c r="E2" s="243"/>
      <c r="F2" s="243"/>
      <c r="G2" s="243"/>
      <c r="H2" s="243"/>
      <c r="I2" s="243"/>
    </row>
    <row r="3" spans="1:9" ht="21" customHeight="1" x14ac:dyDescent="0.35">
      <c r="A3" s="243" t="s">
        <v>44</v>
      </c>
      <c r="B3" s="243"/>
      <c r="C3" s="243"/>
      <c r="D3" s="243"/>
      <c r="E3" s="243"/>
      <c r="F3" s="243"/>
      <c r="G3" s="243"/>
      <c r="H3" s="243"/>
      <c r="I3" s="243"/>
    </row>
    <row r="4" spans="1:9" ht="21" customHeight="1" x14ac:dyDescent="0.35">
      <c r="A4" s="243" t="s">
        <v>45</v>
      </c>
      <c r="B4" s="243"/>
      <c r="C4" s="243"/>
      <c r="D4" s="243"/>
      <c r="E4" s="243"/>
      <c r="F4" s="243"/>
      <c r="G4" s="243"/>
      <c r="H4" s="243"/>
      <c r="I4" s="243"/>
    </row>
    <row r="6" spans="1:9" ht="15.75" x14ac:dyDescent="0.25">
      <c r="B6" s="88" t="s">
        <v>560</v>
      </c>
      <c r="C6" s="88"/>
      <c r="D6" s="88"/>
      <c r="E6" s="88"/>
      <c r="F6" s="270" t="s">
        <v>40</v>
      </c>
      <c r="G6" s="270"/>
      <c r="H6" s="270"/>
      <c r="I6" s="270"/>
    </row>
    <row r="7" spans="1:9" ht="6.75" customHeight="1" x14ac:dyDescent="0.25"/>
    <row r="8" spans="1:9" ht="24.75" customHeight="1" x14ac:dyDescent="0.25">
      <c r="A8" s="269" t="s">
        <v>8</v>
      </c>
      <c r="B8" s="269"/>
      <c r="C8" s="269"/>
      <c r="D8" s="269"/>
      <c r="E8" s="87"/>
      <c r="F8" s="269" t="s">
        <v>9</v>
      </c>
      <c r="G8" s="269"/>
      <c r="H8" s="269"/>
      <c r="I8" s="269"/>
    </row>
    <row r="9" spans="1:9" ht="6.75" customHeight="1" x14ac:dyDescent="0.25">
      <c r="A9" s="81"/>
      <c r="B9" s="81"/>
      <c r="C9" s="81"/>
      <c r="D9" s="81"/>
      <c r="E9" s="80"/>
      <c r="F9" s="81"/>
      <c r="G9" s="81"/>
      <c r="H9" s="81"/>
      <c r="I9" s="81"/>
    </row>
    <row r="10" spans="1:9" ht="57" customHeight="1" x14ac:dyDescent="0.25">
      <c r="A10" s="84" t="s">
        <v>4</v>
      </c>
      <c r="B10" s="85" t="s">
        <v>3</v>
      </c>
      <c r="C10" s="85" t="s">
        <v>5</v>
      </c>
      <c r="D10" s="86" t="s">
        <v>6</v>
      </c>
      <c r="E10" s="34"/>
      <c r="F10" s="84" t="s">
        <v>4</v>
      </c>
      <c r="G10" s="85" t="s">
        <v>3</v>
      </c>
      <c r="H10" s="85" t="s">
        <v>5</v>
      </c>
      <c r="I10" s="86" t="s">
        <v>6</v>
      </c>
    </row>
    <row r="11" spans="1:9" ht="44.25" customHeight="1" x14ac:dyDescent="0.25">
      <c r="A11" s="82">
        <v>1</v>
      </c>
      <c r="B11" s="99" t="s">
        <v>165</v>
      </c>
      <c r="C11" s="82">
        <f>'Л.многоборье (Д)'!U9</f>
        <v>192</v>
      </c>
      <c r="D11" s="83">
        <f>IF(ISNUMBER(C11),RANK(C11,$C$11:$C$18,1),"")</f>
        <v>2</v>
      </c>
      <c r="E11" s="80"/>
      <c r="F11" s="82">
        <v>1</v>
      </c>
      <c r="G11" s="99" t="s">
        <v>165</v>
      </c>
      <c r="H11" s="82">
        <f>'Л.многоборье (М)'!U9</f>
        <v>242</v>
      </c>
      <c r="I11" s="83">
        <f>IF(ISNUMBER(H11),RANK(H11,$H$11:$H$18,1),"")</f>
        <v>2</v>
      </c>
    </row>
    <row r="12" spans="1:9" ht="44.25" customHeight="1" x14ac:dyDescent="0.25">
      <c r="A12" s="82">
        <v>2</v>
      </c>
      <c r="B12" s="99" t="s">
        <v>166</v>
      </c>
      <c r="C12" s="82">
        <f>'Л.многоборье (Д)'!U16</f>
        <v>239</v>
      </c>
      <c r="D12" s="83">
        <f t="shared" ref="D12:D18" si="0">IF(ISNUMBER(C12),RANK(C12,$C$11:$C$18,1),"")</f>
        <v>3</v>
      </c>
      <c r="E12" s="80"/>
      <c r="F12" s="82">
        <v>2</v>
      </c>
      <c r="G12" s="99" t="s">
        <v>166</v>
      </c>
      <c r="H12" s="82">
        <f>'Л.многоборье (М)'!U16</f>
        <v>194</v>
      </c>
      <c r="I12" s="83">
        <f t="shared" ref="I12:I18" si="1">IF(ISNUMBER(H12),RANK(H12,$H$11:$H$18,1),"")</f>
        <v>1</v>
      </c>
    </row>
    <row r="13" spans="1:9" ht="44.25" customHeight="1" x14ac:dyDescent="0.25">
      <c r="A13" s="82">
        <v>3</v>
      </c>
      <c r="B13" s="99" t="s">
        <v>167</v>
      </c>
      <c r="C13" s="82">
        <f>'Л.многоборье (Д)'!U23</f>
        <v>640</v>
      </c>
      <c r="D13" s="83">
        <f t="shared" si="0"/>
        <v>8</v>
      </c>
      <c r="E13" s="80"/>
      <c r="F13" s="82">
        <v>3</v>
      </c>
      <c r="G13" s="99" t="s">
        <v>167</v>
      </c>
      <c r="H13" s="82">
        <f>'Л.многоборье (М)'!U23</f>
        <v>317</v>
      </c>
      <c r="I13" s="83">
        <f t="shared" si="1"/>
        <v>6</v>
      </c>
    </row>
    <row r="14" spans="1:9" ht="44.25" customHeight="1" x14ac:dyDescent="0.25">
      <c r="A14" s="82">
        <v>4</v>
      </c>
      <c r="B14" s="99" t="s">
        <v>168</v>
      </c>
      <c r="C14" s="82">
        <f>'Л.многоборье (Д)'!U30</f>
        <v>459</v>
      </c>
      <c r="D14" s="83">
        <f t="shared" si="0"/>
        <v>7</v>
      </c>
      <c r="E14" s="80"/>
      <c r="F14" s="82">
        <v>4</v>
      </c>
      <c r="G14" s="99" t="s">
        <v>168</v>
      </c>
      <c r="H14" s="82">
        <f>'Л.многоборье (М)'!U30</f>
        <v>273</v>
      </c>
      <c r="I14" s="83">
        <f t="shared" si="1"/>
        <v>4</v>
      </c>
    </row>
    <row r="15" spans="1:9" ht="44.25" customHeight="1" x14ac:dyDescent="0.25">
      <c r="A15" s="82">
        <v>5</v>
      </c>
      <c r="B15" s="99" t="s">
        <v>172</v>
      </c>
      <c r="C15" s="82">
        <f>'Л.многоборье (Д)'!U37</f>
        <v>265</v>
      </c>
      <c r="D15" s="83">
        <f t="shared" si="0"/>
        <v>4</v>
      </c>
      <c r="E15" s="80"/>
      <c r="F15" s="82">
        <v>5</v>
      </c>
      <c r="G15" s="99" t="s">
        <v>172</v>
      </c>
      <c r="H15" s="82">
        <f>'Л.многоборье (М)'!U37</f>
        <v>284</v>
      </c>
      <c r="I15" s="83">
        <f t="shared" si="1"/>
        <v>5</v>
      </c>
    </row>
    <row r="16" spans="1:9" ht="44.25" customHeight="1" x14ac:dyDescent="0.25">
      <c r="A16" s="82">
        <v>6</v>
      </c>
      <c r="B16" s="99" t="s">
        <v>169</v>
      </c>
      <c r="C16" s="82">
        <f>'Л.многоборье (Д)'!U44</f>
        <v>310</v>
      </c>
      <c r="D16" s="83">
        <f t="shared" si="0"/>
        <v>5</v>
      </c>
      <c r="E16" s="80"/>
      <c r="F16" s="82">
        <v>6</v>
      </c>
      <c r="G16" s="99" t="s">
        <v>169</v>
      </c>
      <c r="H16" s="82">
        <f>'Л.многоборье (М)'!U44</f>
        <v>505</v>
      </c>
      <c r="I16" s="83">
        <f t="shared" si="1"/>
        <v>8</v>
      </c>
    </row>
    <row r="17" spans="1:9" ht="44.25" customHeight="1" x14ac:dyDescent="0.25">
      <c r="A17" s="82">
        <v>7</v>
      </c>
      <c r="B17" s="99" t="s">
        <v>170</v>
      </c>
      <c r="C17" s="82">
        <f>'Л.многоборье (Д)'!U51</f>
        <v>323</v>
      </c>
      <c r="D17" s="83">
        <f t="shared" si="0"/>
        <v>6</v>
      </c>
      <c r="E17" s="80"/>
      <c r="F17" s="82">
        <v>7</v>
      </c>
      <c r="G17" s="99" t="s">
        <v>170</v>
      </c>
      <c r="H17" s="82">
        <f>'Л.многоборье (М)'!U51</f>
        <v>426</v>
      </c>
      <c r="I17" s="83">
        <f t="shared" si="1"/>
        <v>7</v>
      </c>
    </row>
    <row r="18" spans="1:9" ht="44.25" customHeight="1" x14ac:dyDescent="0.25">
      <c r="A18" s="82">
        <v>8</v>
      </c>
      <c r="B18" s="99" t="s">
        <v>171</v>
      </c>
      <c r="C18" s="82">
        <f>'Л.многоборье (Д)'!U58</f>
        <v>143</v>
      </c>
      <c r="D18" s="83">
        <f t="shared" si="0"/>
        <v>1</v>
      </c>
      <c r="E18" s="80"/>
      <c r="F18" s="82">
        <v>8</v>
      </c>
      <c r="G18" s="99" t="s">
        <v>171</v>
      </c>
      <c r="H18" s="82">
        <f>'Л.многоборье (М)'!U58</f>
        <v>244</v>
      </c>
      <c r="I18" s="83">
        <f t="shared" si="1"/>
        <v>3</v>
      </c>
    </row>
  </sheetData>
  <sheetProtection sheet="1" objects="1" scenarios="1"/>
  <mergeCells count="7">
    <mergeCell ref="A8:D8"/>
    <mergeCell ref="F8:I8"/>
    <mergeCell ref="A1:I1"/>
    <mergeCell ref="A2:I2"/>
    <mergeCell ref="A3:I3"/>
    <mergeCell ref="F6:I6"/>
    <mergeCell ref="A4:I4"/>
  </mergeCells>
  <conditionalFormatting sqref="D11:D18">
    <cfRule type="cellIs" dxfId="17" priority="13" operator="equal">
      <formula>3</formula>
    </cfRule>
    <cfRule type="cellIs" dxfId="16" priority="14" operator="equal">
      <formula>2</formula>
    </cfRule>
    <cfRule type="cellIs" dxfId="15" priority="15" operator="equal">
      <formula>1</formula>
    </cfRule>
  </conditionalFormatting>
  <conditionalFormatting sqref="I11:I18">
    <cfRule type="cellIs" dxfId="14" priority="7" operator="equal">
      <formula>3</formula>
    </cfRule>
    <cfRule type="cellIs" dxfId="13" priority="8" operator="equal">
      <formula>2</formula>
    </cfRule>
    <cfRule type="cellIs" dxfId="12" priority="9" operator="equal">
      <formula>1</formula>
    </cfRule>
  </conditionalFormatting>
  <pageMargins left="0.27559055118110237" right="0.27559055118110237" top="0.27559055118110237" bottom="0.27559055118110237" header="0" footer="0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5"/>
  <sheetViews>
    <sheetView workbookViewId="0">
      <selection activeCell="M37" sqref="M37"/>
    </sheetView>
  </sheetViews>
  <sheetFormatPr defaultRowHeight="15" x14ac:dyDescent="0.25"/>
  <cols>
    <col min="1" max="10" width="8.7109375" customWidth="1"/>
    <col min="11" max="11" width="8.7109375" style="34" customWidth="1"/>
    <col min="12" max="21" width="8.7109375" customWidth="1"/>
  </cols>
  <sheetData>
    <row r="1" spans="1:21" ht="26.25" thickTop="1" x14ac:dyDescent="0.25">
      <c r="A1" s="271" t="s">
        <v>12</v>
      </c>
      <c r="B1" s="272"/>
      <c r="C1" s="272"/>
      <c r="D1" s="272"/>
      <c r="E1" s="272"/>
      <c r="F1" s="272"/>
      <c r="G1" s="272"/>
      <c r="H1" s="272"/>
      <c r="I1" s="272"/>
      <c r="J1" s="272"/>
      <c r="K1" s="32"/>
      <c r="L1" s="275" t="s">
        <v>13</v>
      </c>
      <c r="M1" s="275"/>
      <c r="N1" s="275"/>
      <c r="O1" s="275"/>
      <c r="P1" s="275"/>
      <c r="Q1" s="275"/>
      <c r="R1" s="275"/>
      <c r="S1" s="275"/>
      <c r="T1" s="275"/>
      <c r="U1" s="276"/>
    </row>
    <row r="2" spans="1:21" ht="15.75" customHeight="1" x14ac:dyDescent="0.25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32"/>
      <c r="L2" s="277"/>
      <c r="M2" s="277"/>
      <c r="N2" s="277"/>
      <c r="O2" s="277"/>
      <c r="P2" s="277"/>
      <c r="Q2" s="277"/>
      <c r="R2" s="277"/>
      <c r="S2" s="277"/>
      <c r="T2" s="277"/>
      <c r="U2" s="278"/>
    </row>
    <row r="3" spans="1:21" ht="25.5" x14ac:dyDescent="0.25">
      <c r="A3" s="273"/>
      <c r="B3" s="274"/>
      <c r="C3" s="274"/>
      <c r="D3" s="274"/>
      <c r="E3" s="274"/>
      <c r="F3" s="274"/>
      <c r="G3" s="274"/>
      <c r="H3" s="274"/>
      <c r="I3" s="274"/>
      <c r="J3" s="274"/>
      <c r="K3" s="32"/>
      <c r="L3" s="277"/>
      <c r="M3" s="277"/>
      <c r="N3" s="277"/>
      <c r="O3" s="277"/>
      <c r="P3" s="277"/>
      <c r="Q3" s="277"/>
      <c r="R3" s="277"/>
      <c r="S3" s="277"/>
      <c r="T3" s="277"/>
      <c r="U3" s="278"/>
    </row>
    <row r="4" spans="1:21" ht="5.25" customHeight="1" x14ac:dyDescent="0.25">
      <c r="A4" s="273"/>
      <c r="B4" s="274"/>
      <c r="C4" s="274"/>
      <c r="D4" s="274"/>
      <c r="E4" s="274"/>
      <c r="F4" s="274"/>
      <c r="G4" s="274"/>
      <c r="H4" s="274"/>
      <c r="I4" s="274"/>
      <c r="J4" s="274"/>
      <c r="K4" s="32"/>
      <c r="L4" s="277"/>
      <c r="M4" s="277"/>
      <c r="N4" s="277"/>
      <c r="O4" s="277"/>
      <c r="P4" s="277"/>
      <c r="Q4" s="277"/>
      <c r="R4" s="277"/>
      <c r="S4" s="277"/>
      <c r="T4" s="277"/>
      <c r="U4" s="278"/>
    </row>
    <row r="5" spans="1:21" ht="86.25" customHeight="1" x14ac:dyDescent="0.25">
      <c r="A5" s="21" t="s">
        <v>17</v>
      </c>
      <c r="B5" s="22" t="s">
        <v>1</v>
      </c>
      <c r="C5" s="23" t="s">
        <v>18</v>
      </c>
      <c r="D5" s="24" t="s">
        <v>1</v>
      </c>
      <c r="E5" s="25" t="s">
        <v>14</v>
      </c>
      <c r="F5" s="26" t="s">
        <v>1</v>
      </c>
      <c r="G5" s="27" t="s">
        <v>19</v>
      </c>
      <c r="H5" s="28" t="s">
        <v>1</v>
      </c>
      <c r="I5" s="29" t="s">
        <v>15</v>
      </c>
      <c r="J5" s="30" t="s">
        <v>1</v>
      </c>
      <c r="K5" s="36"/>
      <c r="L5" s="21" t="s">
        <v>17</v>
      </c>
      <c r="M5" s="22" t="s">
        <v>1</v>
      </c>
      <c r="N5" s="23" t="s">
        <v>16</v>
      </c>
      <c r="O5" s="24" t="s">
        <v>1</v>
      </c>
      <c r="P5" s="25" t="s">
        <v>14</v>
      </c>
      <c r="Q5" s="26" t="s">
        <v>1</v>
      </c>
      <c r="R5" s="27" t="s">
        <v>19</v>
      </c>
      <c r="S5" s="28" t="s">
        <v>1</v>
      </c>
      <c r="T5" s="29" t="s">
        <v>15</v>
      </c>
      <c r="U5" s="30" t="s">
        <v>1</v>
      </c>
    </row>
    <row r="6" spans="1:21" ht="15" customHeight="1" x14ac:dyDescent="0.25">
      <c r="A6" s="31">
        <v>4.4000000000000004</v>
      </c>
      <c r="B6" s="8">
        <v>90</v>
      </c>
      <c r="C6" s="9">
        <v>70</v>
      </c>
      <c r="D6" s="10">
        <v>90</v>
      </c>
      <c r="E6" s="11">
        <v>290</v>
      </c>
      <c r="F6" s="12">
        <v>90</v>
      </c>
      <c r="G6" s="13">
        <v>77</v>
      </c>
      <c r="H6" s="14">
        <v>90</v>
      </c>
      <c r="I6" s="16">
        <v>52</v>
      </c>
      <c r="J6" s="17">
        <v>90</v>
      </c>
      <c r="K6" s="37"/>
      <c r="L6" s="35">
        <v>4.5999999999999996</v>
      </c>
      <c r="M6" s="8">
        <v>90</v>
      </c>
      <c r="N6" s="10">
        <v>123</v>
      </c>
      <c r="O6" s="10">
        <v>90</v>
      </c>
      <c r="P6" s="11">
        <v>275</v>
      </c>
      <c r="Q6" s="12">
        <v>90</v>
      </c>
      <c r="R6" s="13">
        <v>71</v>
      </c>
      <c r="S6" s="14">
        <v>90</v>
      </c>
      <c r="T6" s="16">
        <v>55</v>
      </c>
      <c r="U6" s="17">
        <v>90</v>
      </c>
    </row>
    <row r="7" spans="1:21" ht="15" customHeight="1" x14ac:dyDescent="0.25">
      <c r="A7" s="31">
        <v>4.5</v>
      </c>
      <c r="B7" s="8">
        <v>89</v>
      </c>
      <c r="C7" s="9">
        <v>69</v>
      </c>
      <c r="D7" s="10">
        <v>89</v>
      </c>
      <c r="E7" s="11">
        <v>289</v>
      </c>
      <c r="F7" s="12">
        <v>89</v>
      </c>
      <c r="G7" s="13" t="s">
        <v>11</v>
      </c>
      <c r="H7" s="14">
        <v>89</v>
      </c>
      <c r="I7" s="16">
        <v>51</v>
      </c>
      <c r="J7" s="17">
        <v>89</v>
      </c>
      <c r="K7" s="37"/>
      <c r="L7" s="35">
        <v>4.7</v>
      </c>
      <c r="M7" s="8">
        <v>89</v>
      </c>
      <c r="N7" s="10">
        <v>122</v>
      </c>
      <c r="O7" s="10">
        <v>89</v>
      </c>
      <c r="P7" s="11">
        <v>274</v>
      </c>
      <c r="Q7" s="12">
        <v>89</v>
      </c>
      <c r="R7" s="13" t="s">
        <v>11</v>
      </c>
      <c r="S7" s="14">
        <v>89</v>
      </c>
      <c r="T7" s="16">
        <v>54</v>
      </c>
      <c r="U7" s="17">
        <v>89</v>
      </c>
    </row>
    <row r="8" spans="1:21" ht="15" customHeight="1" x14ac:dyDescent="0.25">
      <c r="A8" s="31">
        <v>4.5999999999999996</v>
      </c>
      <c r="B8" s="8">
        <v>88</v>
      </c>
      <c r="C8" s="9">
        <v>68</v>
      </c>
      <c r="D8" s="10">
        <v>89</v>
      </c>
      <c r="E8" s="11">
        <v>288</v>
      </c>
      <c r="F8" s="12">
        <v>88</v>
      </c>
      <c r="G8" s="13">
        <v>76</v>
      </c>
      <c r="H8" s="14">
        <v>88</v>
      </c>
      <c r="I8" s="16">
        <v>50</v>
      </c>
      <c r="J8" s="17">
        <v>88</v>
      </c>
      <c r="K8" s="37"/>
      <c r="L8" s="35">
        <v>4.8</v>
      </c>
      <c r="M8" s="8">
        <v>88</v>
      </c>
      <c r="N8" s="10">
        <v>121</v>
      </c>
      <c r="O8" s="10">
        <v>89</v>
      </c>
      <c r="P8" s="11">
        <v>273</v>
      </c>
      <c r="Q8" s="12">
        <v>88</v>
      </c>
      <c r="R8" s="13">
        <v>70</v>
      </c>
      <c r="S8" s="14">
        <v>88</v>
      </c>
      <c r="T8" s="16">
        <v>53</v>
      </c>
      <c r="U8" s="17">
        <v>88</v>
      </c>
    </row>
    <row r="9" spans="1:21" ht="15" customHeight="1" x14ac:dyDescent="0.25">
      <c r="A9" s="31">
        <v>4.7</v>
      </c>
      <c r="B9" s="8">
        <v>87</v>
      </c>
      <c r="C9" s="9">
        <v>67</v>
      </c>
      <c r="D9" s="10">
        <v>88</v>
      </c>
      <c r="E9" s="11">
        <v>287</v>
      </c>
      <c r="F9" s="12">
        <v>87</v>
      </c>
      <c r="G9" s="13" t="s">
        <v>11</v>
      </c>
      <c r="H9" s="14">
        <v>87</v>
      </c>
      <c r="I9" s="16">
        <v>49</v>
      </c>
      <c r="J9" s="17">
        <v>87</v>
      </c>
      <c r="K9" s="37"/>
      <c r="L9" s="35">
        <v>4.9000000000000004</v>
      </c>
      <c r="M9" s="8">
        <v>87</v>
      </c>
      <c r="N9" s="10">
        <v>120</v>
      </c>
      <c r="O9" s="10">
        <v>89</v>
      </c>
      <c r="P9" s="11">
        <v>272</v>
      </c>
      <c r="Q9" s="12">
        <v>87</v>
      </c>
      <c r="R9" s="13" t="s">
        <v>11</v>
      </c>
      <c r="S9" s="14">
        <v>87</v>
      </c>
      <c r="T9" s="16">
        <v>52</v>
      </c>
      <c r="U9" s="17">
        <v>87</v>
      </c>
    </row>
    <row r="10" spans="1:21" ht="15" customHeight="1" x14ac:dyDescent="0.25">
      <c r="A10" s="31">
        <v>4.8</v>
      </c>
      <c r="B10" s="8">
        <v>86</v>
      </c>
      <c r="C10" s="9">
        <v>66</v>
      </c>
      <c r="D10" s="10">
        <v>88</v>
      </c>
      <c r="E10" s="11">
        <v>286</v>
      </c>
      <c r="F10" s="12">
        <v>86</v>
      </c>
      <c r="G10" s="13">
        <v>75</v>
      </c>
      <c r="H10" s="14">
        <v>86</v>
      </c>
      <c r="I10" s="16">
        <v>48</v>
      </c>
      <c r="J10" s="17">
        <v>86</v>
      </c>
      <c r="K10" s="37"/>
      <c r="L10" s="35">
        <v>5</v>
      </c>
      <c r="M10" s="8">
        <v>86</v>
      </c>
      <c r="N10" s="10">
        <v>119</v>
      </c>
      <c r="O10" s="10">
        <v>88</v>
      </c>
      <c r="P10" s="11">
        <v>271</v>
      </c>
      <c r="Q10" s="12">
        <v>86</v>
      </c>
      <c r="R10" s="13">
        <v>69</v>
      </c>
      <c r="S10" s="14">
        <v>86</v>
      </c>
      <c r="T10" s="16">
        <v>51</v>
      </c>
      <c r="U10" s="17">
        <v>86</v>
      </c>
    </row>
    <row r="11" spans="1:21" ht="15" customHeight="1" x14ac:dyDescent="0.25">
      <c r="A11" s="31">
        <v>4.9000000000000004</v>
      </c>
      <c r="B11" s="8">
        <v>85</v>
      </c>
      <c r="C11" s="9">
        <v>65</v>
      </c>
      <c r="D11" s="10">
        <v>87</v>
      </c>
      <c r="E11" s="11">
        <v>285</v>
      </c>
      <c r="F11" s="12">
        <v>85</v>
      </c>
      <c r="G11" s="13" t="s">
        <v>11</v>
      </c>
      <c r="H11" s="14">
        <v>85</v>
      </c>
      <c r="I11" s="16">
        <v>47</v>
      </c>
      <c r="J11" s="17">
        <v>85</v>
      </c>
      <c r="K11" s="37"/>
      <c r="L11" s="35">
        <v>5.0999999999999996</v>
      </c>
      <c r="M11" s="8">
        <v>85</v>
      </c>
      <c r="N11" s="10">
        <v>118</v>
      </c>
      <c r="O11" s="10">
        <v>88</v>
      </c>
      <c r="P11" s="11">
        <v>270</v>
      </c>
      <c r="Q11" s="12">
        <v>85</v>
      </c>
      <c r="R11" s="13" t="s">
        <v>11</v>
      </c>
      <c r="S11" s="14">
        <v>85</v>
      </c>
      <c r="T11" s="16">
        <v>50</v>
      </c>
      <c r="U11" s="17">
        <v>85</v>
      </c>
    </row>
    <row r="12" spans="1:21" ht="15" customHeight="1" x14ac:dyDescent="0.25">
      <c r="A12" s="31">
        <v>5</v>
      </c>
      <c r="B12" s="8">
        <v>84</v>
      </c>
      <c r="C12" s="9">
        <v>64</v>
      </c>
      <c r="D12" s="10">
        <v>87</v>
      </c>
      <c r="E12" s="11">
        <v>284</v>
      </c>
      <c r="F12" s="12">
        <v>84</v>
      </c>
      <c r="G12" s="13">
        <v>74</v>
      </c>
      <c r="H12" s="14">
        <v>84</v>
      </c>
      <c r="I12" s="16">
        <v>46</v>
      </c>
      <c r="J12" s="17">
        <v>84</v>
      </c>
      <c r="K12" s="37"/>
      <c r="L12" s="35">
        <v>5.2</v>
      </c>
      <c r="M12" s="8">
        <v>84</v>
      </c>
      <c r="N12" s="10">
        <v>117</v>
      </c>
      <c r="O12" s="10">
        <v>88</v>
      </c>
      <c r="P12" s="11">
        <v>269</v>
      </c>
      <c r="Q12" s="12">
        <v>84</v>
      </c>
      <c r="R12" s="13">
        <v>68</v>
      </c>
      <c r="S12" s="14">
        <v>84</v>
      </c>
      <c r="T12" s="16">
        <v>49</v>
      </c>
      <c r="U12" s="17">
        <v>84</v>
      </c>
    </row>
    <row r="13" spans="1:21" ht="15" customHeight="1" x14ac:dyDescent="0.25">
      <c r="A13" s="31">
        <v>5.0999999999999996</v>
      </c>
      <c r="B13" s="8">
        <v>83</v>
      </c>
      <c r="C13" s="9">
        <v>63</v>
      </c>
      <c r="D13" s="10">
        <v>86</v>
      </c>
      <c r="E13" s="11">
        <v>283</v>
      </c>
      <c r="F13" s="12">
        <v>83</v>
      </c>
      <c r="G13" s="13" t="s">
        <v>11</v>
      </c>
      <c r="H13" s="14">
        <v>83</v>
      </c>
      <c r="I13" s="16">
        <v>45</v>
      </c>
      <c r="J13" s="17">
        <v>83</v>
      </c>
      <c r="K13" s="37"/>
      <c r="L13" s="35">
        <v>5.3</v>
      </c>
      <c r="M13" s="8">
        <v>83</v>
      </c>
      <c r="N13" s="10">
        <v>116</v>
      </c>
      <c r="O13" s="10">
        <v>87</v>
      </c>
      <c r="P13" s="11">
        <v>268</v>
      </c>
      <c r="Q13" s="12">
        <v>83</v>
      </c>
      <c r="R13" s="13" t="s">
        <v>11</v>
      </c>
      <c r="S13" s="14">
        <v>83</v>
      </c>
      <c r="T13" s="16">
        <v>48</v>
      </c>
      <c r="U13" s="17">
        <v>83</v>
      </c>
    </row>
    <row r="14" spans="1:21" ht="15" customHeight="1" x14ac:dyDescent="0.25">
      <c r="A14" s="31">
        <v>5.2</v>
      </c>
      <c r="B14" s="8">
        <v>82</v>
      </c>
      <c r="C14" s="9">
        <v>62</v>
      </c>
      <c r="D14" s="10">
        <v>86</v>
      </c>
      <c r="E14" s="11">
        <v>282</v>
      </c>
      <c r="F14" s="12">
        <v>82</v>
      </c>
      <c r="G14" s="13">
        <v>73</v>
      </c>
      <c r="H14" s="14">
        <v>82</v>
      </c>
      <c r="I14" s="16">
        <v>44</v>
      </c>
      <c r="J14" s="17">
        <v>82</v>
      </c>
      <c r="K14" s="37"/>
      <c r="L14" s="35">
        <v>5.4</v>
      </c>
      <c r="M14" s="8">
        <v>82</v>
      </c>
      <c r="N14" s="10">
        <v>115</v>
      </c>
      <c r="O14" s="10">
        <v>87</v>
      </c>
      <c r="P14" s="11">
        <v>267</v>
      </c>
      <c r="Q14" s="12">
        <v>82</v>
      </c>
      <c r="R14" s="13">
        <v>67</v>
      </c>
      <c r="S14" s="14">
        <v>82</v>
      </c>
      <c r="T14" s="16">
        <v>47</v>
      </c>
      <c r="U14" s="17">
        <v>82</v>
      </c>
    </row>
    <row r="15" spans="1:21" ht="15" customHeight="1" x14ac:dyDescent="0.25">
      <c r="A15" s="31">
        <v>5.3</v>
      </c>
      <c r="B15" s="8">
        <v>81</v>
      </c>
      <c r="C15" s="9">
        <v>61</v>
      </c>
      <c r="D15" s="10">
        <v>85</v>
      </c>
      <c r="E15" s="11">
        <v>281</v>
      </c>
      <c r="F15" s="12">
        <v>81</v>
      </c>
      <c r="G15" s="13" t="s">
        <v>11</v>
      </c>
      <c r="H15" s="14">
        <v>81</v>
      </c>
      <c r="I15" s="16">
        <v>43</v>
      </c>
      <c r="J15" s="17">
        <v>81</v>
      </c>
      <c r="K15" s="37"/>
      <c r="L15" s="35">
        <v>5.5</v>
      </c>
      <c r="M15" s="8">
        <v>81</v>
      </c>
      <c r="N15" s="10">
        <v>114</v>
      </c>
      <c r="O15" s="10">
        <v>87</v>
      </c>
      <c r="P15" s="11">
        <v>266</v>
      </c>
      <c r="Q15" s="12">
        <v>81</v>
      </c>
      <c r="R15" s="13" t="s">
        <v>11</v>
      </c>
      <c r="S15" s="14">
        <v>81</v>
      </c>
      <c r="T15" s="16">
        <v>46</v>
      </c>
      <c r="U15" s="17">
        <v>81</v>
      </c>
    </row>
    <row r="16" spans="1:21" ht="15" customHeight="1" x14ac:dyDescent="0.25">
      <c r="A16" s="31">
        <v>5.4</v>
      </c>
      <c r="B16" s="8">
        <v>80</v>
      </c>
      <c r="C16" s="9">
        <v>60</v>
      </c>
      <c r="D16" s="10">
        <v>85</v>
      </c>
      <c r="E16" s="11">
        <v>280</v>
      </c>
      <c r="F16" s="12">
        <v>80</v>
      </c>
      <c r="G16" s="13">
        <v>72</v>
      </c>
      <c r="H16" s="14">
        <v>80</v>
      </c>
      <c r="I16" s="16">
        <v>42</v>
      </c>
      <c r="J16" s="17">
        <v>80</v>
      </c>
      <c r="K16" s="37"/>
      <c r="L16" s="35">
        <v>5.6</v>
      </c>
      <c r="M16" s="8">
        <v>80</v>
      </c>
      <c r="N16" s="10">
        <v>113</v>
      </c>
      <c r="O16" s="10">
        <v>86</v>
      </c>
      <c r="P16" s="11">
        <v>265</v>
      </c>
      <c r="Q16" s="12">
        <v>80</v>
      </c>
      <c r="R16" s="13">
        <v>66</v>
      </c>
      <c r="S16" s="14">
        <v>80</v>
      </c>
      <c r="T16" s="16">
        <v>45</v>
      </c>
      <c r="U16" s="17">
        <v>80</v>
      </c>
    </row>
    <row r="17" spans="1:21" ht="15" customHeight="1" x14ac:dyDescent="0.25">
      <c r="A17" s="31">
        <v>5.5</v>
      </c>
      <c r="B17" s="8">
        <v>79</v>
      </c>
      <c r="C17" s="9">
        <v>59</v>
      </c>
      <c r="D17" s="10">
        <v>84</v>
      </c>
      <c r="E17" s="11">
        <v>279</v>
      </c>
      <c r="F17" s="12">
        <v>79</v>
      </c>
      <c r="G17" s="13" t="s">
        <v>11</v>
      </c>
      <c r="H17" s="14">
        <v>79</v>
      </c>
      <c r="I17" s="16">
        <v>41</v>
      </c>
      <c r="J17" s="17">
        <v>79</v>
      </c>
      <c r="K17" s="37"/>
      <c r="L17" s="35">
        <v>5.7</v>
      </c>
      <c r="M17" s="8">
        <v>79</v>
      </c>
      <c r="N17" s="10">
        <v>112</v>
      </c>
      <c r="O17" s="10">
        <v>86</v>
      </c>
      <c r="P17" s="11">
        <v>264</v>
      </c>
      <c r="Q17" s="12">
        <v>79</v>
      </c>
      <c r="R17" s="13" t="s">
        <v>11</v>
      </c>
      <c r="S17" s="14">
        <v>79</v>
      </c>
      <c r="T17" s="16">
        <v>44</v>
      </c>
      <c r="U17" s="17">
        <v>79</v>
      </c>
    </row>
    <row r="18" spans="1:21" ht="15" customHeight="1" x14ac:dyDescent="0.25">
      <c r="A18" s="31">
        <v>5.6</v>
      </c>
      <c r="B18" s="8">
        <v>78</v>
      </c>
      <c r="C18" s="9">
        <v>58</v>
      </c>
      <c r="D18" s="10">
        <v>84</v>
      </c>
      <c r="E18" s="11">
        <v>278</v>
      </c>
      <c r="F18" s="12">
        <v>78</v>
      </c>
      <c r="G18" s="13">
        <v>71</v>
      </c>
      <c r="H18" s="14">
        <v>78</v>
      </c>
      <c r="I18" s="16">
        <v>40</v>
      </c>
      <c r="J18" s="17">
        <v>78</v>
      </c>
      <c r="K18" s="37"/>
      <c r="L18" s="35">
        <v>5.8</v>
      </c>
      <c r="M18" s="8">
        <v>78</v>
      </c>
      <c r="N18" s="10">
        <v>111</v>
      </c>
      <c r="O18" s="10">
        <v>86</v>
      </c>
      <c r="P18" s="11">
        <v>263</v>
      </c>
      <c r="Q18" s="12">
        <v>78</v>
      </c>
      <c r="R18" s="13">
        <v>65</v>
      </c>
      <c r="S18" s="14">
        <v>78</v>
      </c>
      <c r="T18" s="16">
        <v>43</v>
      </c>
      <c r="U18" s="17">
        <v>78</v>
      </c>
    </row>
    <row r="19" spans="1:21" ht="15" customHeight="1" x14ac:dyDescent="0.25">
      <c r="A19" s="31">
        <v>5.7</v>
      </c>
      <c r="B19" s="8">
        <v>77</v>
      </c>
      <c r="C19" s="9">
        <v>57</v>
      </c>
      <c r="D19" s="10">
        <v>83</v>
      </c>
      <c r="E19" s="11">
        <v>277</v>
      </c>
      <c r="F19" s="12">
        <v>77</v>
      </c>
      <c r="G19" s="13" t="s">
        <v>11</v>
      </c>
      <c r="H19" s="14">
        <v>77</v>
      </c>
      <c r="I19" s="16">
        <v>39</v>
      </c>
      <c r="J19" s="17">
        <v>77</v>
      </c>
      <c r="K19" s="37"/>
      <c r="L19" s="35">
        <v>5.9</v>
      </c>
      <c r="M19" s="8">
        <v>77</v>
      </c>
      <c r="N19" s="10">
        <v>110</v>
      </c>
      <c r="O19" s="10">
        <v>85</v>
      </c>
      <c r="P19" s="11">
        <v>262</v>
      </c>
      <c r="Q19" s="12">
        <v>77</v>
      </c>
      <c r="R19" s="13" t="s">
        <v>11</v>
      </c>
      <c r="S19" s="14">
        <v>77</v>
      </c>
      <c r="T19" s="16">
        <v>42</v>
      </c>
      <c r="U19" s="17">
        <v>77</v>
      </c>
    </row>
    <row r="20" spans="1:21" ht="15" customHeight="1" x14ac:dyDescent="0.25">
      <c r="A20" s="31">
        <v>5.8</v>
      </c>
      <c r="B20" s="8">
        <v>76</v>
      </c>
      <c r="C20" s="9">
        <v>56</v>
      </c>
      <c r="D20" s="10">
        <v>83</v>
      </c>
      <c r="E20" s="11">
        <v>276</v>
      </c>
      <c r="F20" s="12">
        <v>76</v>
      </c>
      <c r="G20" s="13">
        <v>70</v>
      </c>
      <c r="H20" s="14">
        <v>76</v>
      </c>
      <c r="I20" s="16">
        <v>38</v>
      </c>
      <c r="J20" s="17">
        <v>76</v>
      </c>
      <c r="K20" s="37"/>
      <c r="L20" s="35">
        <v>6</v>
      </c>
      <c r="M20" s="8">
        <v>76</v>
      </c>
      <c r="N20" s="10">
        <v>109</v>
      </c>
      <c r="O20" s="10">
        <v>85</v>
      </c>
      <c r="P20" s="11">
        <v>261</v>
      </c>
      <c r="Q20" s="12">
        <v>76</v>
      </c>
      <c r="R20" s="13">
        <v>64</v>
      </c>
      <c r="S20" s="14">
        <v>76</v>
      </c>
      <c r="T20" s="16">
        <v>41</v>
      </c>
      <c r="U20" s="17">
        <v>76</v>
      </c>
    </row>
    <row r="21" spans="1:21" ht="15" customHeight="1" x14ac:dyDescent="0.25">
      <c r="A21" s="31">
        <v>5.9</v>
      </c>
      <c r="B21" s="8">
        <v>75</v>
      </c>
      <c r="C21" s="9">
        <v>55</v>
      </c>
      <c r="D21" s="10">
        <v>82</v>
      </c>
      <c r="E21" s="11">
        <v>275</v>
      </c>
      <c r="F21" s="12">
        <v>75</v>
      </c>
      <c r="G21" s="13" t="s">
        <v>11</v>
      </c>
      <c r="H21" s="14">
        <v>75</v>
      </c>
      <c r="I21" s="16">
        <v>37</v>
      </c>
      <c r="J21" s="17">
        <v>75</v>
      </c>
      <c r="K21" s="37"/>
      <c r="L21" s="35">
        <v>6.1</v>
      </c>
      <c r="M21" s="8">
        <v>75</v>
      </c>
      <c r="N21" s="10">
        <v>108</v>
      </c>
      <c r="O21" s="10">
        <v>85</v>
      </c>
      <c r="P21" s="11">
        <v>260</v>
      </c>
      <c r="Q21" s="12">
        <v>75</v>
      </c>
      <c r="R21" s="13" t="s">
        <v>11</v>
      </c>
      <c r="S21" s="14">
        <v>75</v>
      </c>
      <c r="T21" s="16">
        <v>40</v>
      </c>
      <c r="U21" s="17">
        <v>75</v>
      </c>
    </row>
    <row r="22" spans="1:21" ht="15" customHeight="1" x14ac:dyDescent="0.25">
      <c r="A22" s="31">
        <v>6</v>
      </c>
      <c r="B22" s="8">
        <v>74</v>
      </c>
      <c r="C22" s="9">
        <v>54</v>
      </c>
      <c r="D22" s="10">
        <v>82</v>
      </c>
      <c r="E22" s="11">
        <v>274</v>
      </c>
      <c r="F22" s="12">
        <v>74</v>
      </c>
      <c r="G22" s="13">
        <v>69</v>
      </c>
      <c r="H22" s="14">
        <v>74</v>
      </c>
      <c r="I22" s="16">
        <v>36</v>
      </c>
      <c r="J22" s="17">
        <v>74</v>
      </c>
      <c r="K22" s="37"/>
      <c r="L22" s="35">
        <v>6.2</v>
      </c>
      <c r="M22" s="8">
        <v>74</v>
      </c>
      <c r="N22" s="10">
        <v>107</v>
      </c>
      <c r="O22" s="10">
        <v>84</v>
      </c>
      <c r="P22" s="11">
        <v>259</v>
      </c>
      <c r="Q22" s="12">
        <v>74</v>
      </c>
      <c r="R22" s="13">
        <v>63</v>
      </c>
      <c r="S22" s="14">
        <v>74</v>
      </c>
      <c r="T22" s="16">
        <v>39</v>
      </c>
      <c r="U22" s="17">
        <v>74</v>
      </c>
    </row>
    <row r="23" spans="1:21" ht="15" customHeight="1" x14ac:dyDescent="0.25">
      <c r="A23" s="31">
        <v>6.1</v>
      </c>
      <c r="B23" s="8">
        <v>73</v>
      </c>
      <c r="C23" s="9">
        <v>53</v>
      </c>
      <c r="D23" s="10">
        <v>81</v>
      </c>
      <c r="E23" s="11">
        <v>273</v>
      </c>
      <c r="F23" s="12">
        <v>73</v>
      </c>
      <c r="G23" s="13" t="s">
        <v>11</v>
      </c>
      <c r="H23" s="14">
        <v>73</v>
      </c>
      <c r="I23" s="16">
        <v>35</v>
      </c>
      <c r="J23" s="17">
        <v>73</v>
      </c>
      <c r="K23" s="37"/>
      <c r="L23" s="35">
        <v>6.3</v>
      </c>
      <c r="M23" s="8">
        <v>73</v>
      </c>
      <c r="N23" s="10">
        <v>106</v>
      </c>
      <c r="O23" s="10">
        <v>84</v>
      </c>
      <c r="P23" s="11">
        <v>258</v>
      </c>
      <c r="Q23" s="12">
        <v>73</v>
      </c>
      <c r="R23" s="13" t="s">
        <v>11</v>
      </c>
      <c r="S23" s="14">
        <v>73</v>
      </c>
      <c r="T23" s="16">
        <v>38</v>
      </c>
      <c r="U23" s="17">
        <v>73</v>
      </c>
    </row>
    <row r="24" spans="1:21" ht="15" customHeight="1" x14ac:dyDescent="0.25">
      <c r="A24" s="31">
        <v>6.2</v>
      </c>
      <c r="B24" s="8">
        <v>72</v>
      </c>
      <c r="C24" s="9">
        <v>52</v>
      </c>
      <c r="D24" s="10">
        <v>81</v>
      </c>
      <c r="E24" s="11">
        <v>272</v>
      </c>
      <c r="F24" s="12">
        <v>72</v>
      </c>
      <c r="G24" s="13">
        <v>68</v>
      </c>
      <c r="H24" s="14">
        <v>72</v>
      </c>
      <c r="I24" s="16">
        <v>34</v>
      </c>
      <c r="J24" s="17">
        <v>72</v>
      </c>
      <c r="K24" s="37"/>
      <c r="L24" s="35">
        <v>6.4</v>
      </c>
      <c r="M24" s="8">
        <v>72</v>
      </c>
      <c r="N24" s="10">
        <v>105</v>
      </c>
      <c r="O24" s="10">
        <v>84</v>
      </c>
      <c r="P24" s="11">
        <v>257</v>
      </c>
      <c r="Q24" s="12">
        <v>72</v>
      </c>
      <c r="R24" s="13">
        <v>62</v>
      </c>
      <c r="S24" s="14">
        <v>72</v>
      </c>
      <c r="T24" s="16">
        <v>37</v>
      </c>
      <c r="U24" s="17">
        <v>72</v>
      </c>
    </row>
    <row r="25" spans="1:21" ht="15" customHeight="1" x14ac:dyDescent="0.25">
      <c r="A25" s="31">
        <v>6.3</v>
      </c>
      <c r="B25" s="8">
        <v>71</v>
      </c>
      <c r="C25" s="9">
        <v>51</v>
      </c>
      <c r="D25" s="10">
        <v>80</v>
      </c>
      <c r="E25" s="11">
        <v>271</v>
      </c>
      <c r="F25" s="12">
        <v>71</v>
      </c>
      <c r="G25" s="13" t="s">
        <v>11</v>
      </c>
      <c r="H25" s="14">
        <v>71</v>
      </c>
      <c r="I25" s="16">
        <v>33</v>
      </c>
      <c r="J25" s="17">
        <v>71</v>
      </c>
      <c r="K25" s="37"/>
      <c r="L25" s="35">
        <v>6.5</v>
      </c>
      <c r="M25" s="8">
        <v>71</v>
      </c>
      <c r="N25" s="10">
        <v>104</v>
      </c>
      <c r="O25" s="10">
        <v>83</v>
      </c>
      <c r="P25" s="11">
        <v>256</v>
      </c>
      <c r="Q25" s="12">
        <v>71</v>
      </c>
      <c r="R25" s="13" t="s">
        <v>11</v>
      </c>
      <c r="S25" s="14">
        <v>71</v>
      </c>
      <c r="T25" s="16">
        <v>36</v>
      </c>
      <c r="U25" s="17">
        <v>71</v>
      </c>
    </row>
    <row r="26" spans="1:21" ht="15" customHeight="1" x14ac:dyDescent="0.25">
      <c r="A26" s="31">
        <v>6.4</v>
      </c>
      <c r="B26" s="8">
        <v>70</v>
      </c>
      <c r="C26" s="9">
        <v>50</v>
      </c>
      <c r="D26" s="10">
        <v>80</v>
      </c>
      <c r="E26" s="11">
        <v>270</v>
      </c>
      <c r="F26" s="12">
        <v>70</v>
      </c>
      <c r="G26" s="13">
        <v>67</v>
      </c>
      <c r="H26" s="14">
        <v>70</v>
      </c>
      <c r="I26" s="16">
        <v>32</v>
      </c>
      <c r="J26" s="17">
        <v>70</v>
      </c>
      <c r="K26" s="37"/>
      <c r="L26" s="35">
        <v>6.6</v>
      </c>
      <c r="M26" s="8">
        <v>70</v>
      </c>
      <c r="N26" s="10">
        <v>103</v>
      </c>
      <c r="O26" s="10">
        <v>83</v>
      </c>
      <c r="P26" s="11">
        <v>255</v>
      </c>
      <c r="Q26" s="12">
        <v>70</v>
      </c>
      <c r="R26" s="13">
        <v>61</v>
      </c>
      <c r="S26" s="14">
        <v>70</v>
      </c>
      <c r="T26" s="16">
        <v>35</v>
      </c>
      <c r="U26" s="17">
        <v>70</v>
      </c>
    </row>
    <row r="27" spans="1:21" x14ac:dyDescent="0.25">
      <c r="A27" s="31">
        <v>6.5</v>
      </c>
      <c r="B27" s="8">
        <v>69</v>
      </c>
      <c r="C27" s="9">
        <v>49</v>
      </c>
      <c r="D27" s="10">
        <v>79</v>
      </c>
      <c r="E27" s="11">
        <v>269</v>
      </c>
      <c r="F27" s="12">
        <v>69</v>
      </c>
      <c r="G27" s="13" t="s">
        <v>11</v>
      </c>
      <c r="H27" s="14">
        <v>69</v>
      </c>
      <c r="I27" s="16">
        <v>31</v>
      </c>
      <c r="J27" s="17">
        <v>69</v>
      </c>
      <c r="K27" s="37"/>
      <c r="L27" s="35">
        <v>6.7</v>
      </c>
      <c r="M27" s="8">
        <v>69</v>
      </c>
      <c r="N27" s="10">
        <v>102</v>
      </c>
      <c r="O27" s="10">
        <v>83</v>
      </c>
      <c r="P27" s="11">
        <v>254</v>
      </c>
      <c r="Q27" s="12">
        <v>69</v>
      </c>
      <c r="R27" s="13" t="s">
        <v>11</v>
      </c>
      <c r="S27" s="14">
        <v>69</v>
      </c>
      <c r="T27" s="16">
        <v>34</v>
      </c>
      <c r="U27" s="17">
        <v>69</v>
      </c>
    </row>
    <row r="28" spans="1:21" x14ac:dyDescent="0.25">
      <c r="A28" s="31" t="s">
        <v>11</v>
      </c>
      <c r="B28" s="8">
        <v>68</v>
      </c>
      <c r="C28" s="9">
        <v>48</v>
      </c>
      <c r="D28" s="10">
        <v>79</v>
      </c>
      <c r="E28" s="11">
        <v>268</v>
      </c>
      <c r="F28" s="12">
        <v>69</v>
      </c>
      <c r="G28" s="13">
        <v>66</v>
      </c>
      <c r="H28" s="14">
        <v>68</v>
      </c>
      <c r="I28" s="16">
        <v>30</v>
      </c>
      <c r="J28" s="17">
        <v>68</v>
      </c>
      <c r="K28" s="37"/>
      <c r="L28" s="35" t="s">
        <v>11</v>
      </c>
      <c r="M28" s="8">
        <v>68</v>
      </c>
      <c r="N28" s="10">
        <v>101</v>
      </c>
      <c r="O28" s="10">
        <v>82</v>
      </c>
      <c r="P28" s="11">
        <v>253</v>
      </c>
      <c r="Q28" s="12">
        <v>69</v>
      </c>
      <c r="R28" s="13">
        <v>60</v>
      </c>
      <c r="S28" s="14">
        <v>68</v>
      </c>
      <c r="T28" s="16">
        <v>33</v>
      </c>
      <c r="U28" s="17">
        <v>68</v>
      </c>
    </row>
    <row r="29" spans="1:21" x14ac:dyDescent="0.25">
      <c r="A29" s="31">
        <v>6.6</v>
      </c>
      <c r="B29" s="8">
        <v>67</v>
      </c>
      <c r="C29" s="9">
        <v>47</v>
      </c>
      <c r="D29" s="10">
        <v>78</v>
      </c>
      <c r="E29" s="11">
        <v>267</v>
      </c>
      <c r="F29" s="12">
        <v>68</v>
      </c>
      <c r="G29" s="13" t="s">
        <v>11</v>
      </c>
      <c r="H29" s="14">
        <v>67</v>
      </c>
      <c r="I29" s="16">
        <v>29</v>
      </c>
      <c r="J29" s="17">
        <v>67</v>
      </c>
      <c r="K29" s="37"/>
      <c r="L29" s="35">
        <v>6.8</v>
      </c>
      <c r="M29" s="8">
        <v>67</v>
      </c>
      <c r="N29" s="10">
        <v>100</v>
      </c>
      <c r="O29" s="10">
        <v>82</v>
      </c>
      <c r="P29" s="11">
        <v>252</v>
      </c>
      <c r="Q29" s="12">
        <v>69</v>
      </c>
      <c r="R29" s="13" t="s">
        <v>11</v>
      </c>
      <c r="S29" s="14">
        <v>67</v>
      </c>
      <c r="T29" s="16">
        <v>32</v>
      </c>
      <c r="U29" s="17">
        <v>67</v>
      </c>
    </row>
    <row r="30" spans="1:21" x14ac:dyDescent="0.25">
      <c r="A30" s="31" t="s">
        <v>11</v>
      </c>
      <c r="B30" s="8">
        <v>66</v>
      </c>
      <c r="C30" s="9">
        <v>46</v>
      </c>
      <c r="D30" s="10">
        <v>78</v>
      </c>
      <c r="E30" s="11">
        <v>266</v>
      </c>
      <c r="F30" s="12">
        <v>68</v>
      </c>
      <c r="G30" s="13">
        <v>65</v>
      </c>
      <c r="H30" s="14">
        <v>66</v>
      </c>
      <c r="I30" s="16">
        <v>28</v>
      </c>
      <c r="J30" s="17">
        <v>66</v>
      </c>
      <c r="K30" s="37"/>
      <c r="L30" s="35" t="s">
        <v>11</v>
      </c>
      <c r="M30" s="8">
        <v>66</v>
      </c>
      <c r="N30" s="10">
        <v>99</v>
      </c>
      <c r="O30" s="10">
        <v>82</v>
      </c>
      <c r="P30" s="11">
        <v>251</v>
      </c>
      <c r="Q30" s="12">
        <v>68</v>
      </c>
      <c r="R30" s="13">
        <v>59</v>
      </c>
      <c r="S30" s="14">
        <v>66</v>
      </c>
      <c r="T30" s="16">
        <v>31</v>
      </c>
      <c r="U30" s="17">
        <v>66</v>
      </c>
    </row>
    <row r="31" spans="1:21" x14ac:dyDescent="0.25">
      <c r="A31" s="31">
        <v>6.7</v>
      </c>
      <c r="B31" s="8">
        <v>65</v>
      </c>
      <c r="C31" s="9">
        <v>45</v>
      </c>
      <c r="D31" s="10">
        <v>77</v>
      </c>
      <c r="E31" s="11">
        <v>265</v>
      </c>
      <c r="F31" s="12">
        <v>67</v>
      </c>
      <c r="G31" s="13" t="s">
        <v>11</v>
      </c>
      <c r="H31" s="14">
        <v>65</v>
      </c>
      <c r="I31" s="16">
        <v>27</v>
      </c>
      <c r="J31" s="17">
        <v>65</v>
      </c>
      <c r="K31" s="37"/>
      <c r="L31" s="35">
        <v>6.9</v>
      </c>
      <c r="M31" s="8">
        <v>65</v>
      </c>
      <c r="N31" s="10">
        <v>98</v>
      </c>
      <c r="O31" s="10">
        <v>81</v>
      </c>
      <c r="P31" s="11">
        <v>250</v>
      </c>
      <c r="Q31" s="12">
        <v>68</v>
      </c>
      <c r="R31" s="13" t="s">
        <v>11</v>
      </c>
      <c r="S31" s="14">
        <v>65</v>
      </c>
      <c r="T31" s="16">
        <v>30</v>
      </c>
      <c r="U31" s="17">
        <v>65</v>
      </c>
    </row>
    <row r="32" spans="1:21" x14ac:dyDescent="0.25">
      <c r="A32" s="31" t="s">
        <v>11</v>
      </c>
      <c r="B32" s="8">
        <v>64</v>
      </c>
      <c r="C32" s="9">
        <v>44</v>
      </c>
      <c r="D32" s="10">
        <v>77</v>
      </c>
      <c r="E32" s="11">
        <v>264</v>
      </c>
      <c r="F32" s="12">
        <v>67</v>
      </c>
      <c r="G32" s="13">
        <v>64</v>
      </c>
      <c r="H32" s="14">
        <v>64</v>
      </c>
      <c r="I32" s="16">
        <v>26</v>
      </c>
      <c r="J32" s="17">
        <v>64</v>
      </c>
      <c r="K32" s="37"/>
      <c r="L32" s="35" t="s">
        <v>11</v>
      </c>
      <c r="M32" s="8">
        <v>64</v>
      </c>
      <c r="N32" s="10">
        <v>97</v>
      </c>
      <c r="O32" s="10">
        <v>81</v>
      </c>
      <c r="P32" s="11">
        <v>249</v>
      </c>
      <c r="Q32" s="12">
        <v>68</v>
      </c>
      <c r="R32" s="13">
        <v>58</v>
      </c>
      <c r="S32" s="14">
        <v>64</v>
      </c>
      <c r="T32" s="16">
        <v>29</v>
      </c>
      <c r="U32" s="17">
        <v>64</v>
      </c>
    </row>
    <row r="33" spans="1:21" x14ac:dyDescent="0.25">
      <c r="A33" s="31" t="s">
        <v>11</v>
      </c>
      <c r="B33" s="8">
        <v>63</v>
      </c>
      <c r="C33" s="9">
        <v>43</v>
      </c>
      <c r="D33" s="10">
        <v>76</v>
      </c>
      <c r="E33" s="11">
        <v>263</v>
      </c>
      <c r="F33" s="12">
        <v>66</v>
      </c>
      <c r="G33" s="13" t="s">
        <v>11</v>
      </c>
      <c r="H33" s="14">
        <v>63</v>
      </c>
      <c r="I33" s="16">
        <v>25</v>
      </c>
      <c r="J33" s="17">
        <v>63</v>
      </c>
      <c r="K33" s="37"/>
      <c r="L33" s="35">
        <v>7</v>
      </c>
      <c r="M33" s="8">
        <v>63</v>
      </c>
      <c r="N33" s="10">
        <v>96</v>
      </c>
      <c r="O33" s="10">
        <v>81</v>
      </c>
      <c r="P33" s="11">
        <v>248</v>
      </c>
      <c r="Q33" s="12">
        <v>67</v>
      </c>
      <c r="R33" s="13" t="s">
        <v>11</v>
      </c>
      <c r="S33" s="14">
        <v>63</v>
      </c>
      <c r="T33" s="16">
        <v>28</v>
      </c>
      <c r="U33" s="17">
        <v>63</v>
      </c>
    </row>
    <row r="34" spans="1:21" x14ac:dyDescent="0.25">
      <c r="A34" s="31">
        <v>6.8</v>
      </c>
      <c r="B34" s="8">
        <v>62</v>
      </c>
      <c r="C34" s="9">
        <v>42</v>
      </c>
      <c r="D34" s="10">
        <v>76</v>
      </c>
      <c r="E34" s="11">
        <v>262</v>
      </c>
      <c r="F34" s="12">
        <v>66</v>
      </c>
      <c r="G34" s="13">
        <v>63</v>
      </c>
      <c r="H34" s="14">
        <v>62</v>
      </c>
      <c r="I34" s="16">
        <v>24</v>
      </c>
      <c r="J34" s="17">
        <v>62</v>
      </c>
      <c r="K34" s="37"/>
      <c r="L34" s="35" t="s">
        <v>11</v>
      </c>
      <c r="M34" s="8">
        <v>62</v>
      </c>
      <c r="N34" s="10">
        <v>95</v>
      </c>
      <c r="O34" s="10">
        <v>80</v>
      </c>
      <c r="P34" s="11">
        <v>247</v>
      </c>
      <c r="Q34" s="12">
        <v>67</v>
      </c>
      <c r="R34" s="13">
        <v>57</v>
      </c>
      <c r="S34" s="14">
        <v>62</v>
      </c>
      <c r="T34" s="16">
        <v>27</v>
      </c>
      <c r="U34" s="17">
        <v>62</v>
      </c>
    </row>
    <row r="35" spans="1:21" x14ac:dyDescent="0.25">
      <c r="A35" s="31" t="s">
        <v>11</v>
      </c>
      <c r="B35" s="8">
        <v>61</v>
      </c>
      <c r="C35" s="9">
        <v>41</v>
      </c>
      <c r="D35" s="10">
        <v>75</v>
      </c>
      <c r="E35" s="11">
        <v>261</v>
      </c>
      <c r="F35" s="12">
        <v>65</v>
      </c>
      <c r="G35" s="13" t="s">
        <v>11</v>
      </c>
      <c r="H35" s="14">
        <v>61</v>
      </c>
      <c r="I35" s="16" t="s">
        <v>11</v>
      </c>
      <c r="J35" s="17">
        <v>61</v>
      </c>
      <c r="K35" s="37"/>
      <c r="L35" s="35">
        <v>7.1</v>
      </c>
      <c r="M35" s="8">
        <v>61</v>
      </c>
      <c r="N35" s="10">
        <v>94</v>
      </c>
      <c r="O35" s="10">
        <v>80</v>
      </c>
      <c r="P35" s="11">
        <v>246</v>
      </c>
      <c r="Q35" s="12">
        <v>67</v>
      </c>
      <c r="R35" s="13" t="s">
        <v>11</v>
      </c>
      <c r="S35" s="14">
        <v>61</v>
      </c>
      <c r="T35" s="16" t="s">
        <v>11</v>
      </c>
      <c r="U35" s="17">
        <v>61</v>
      </c>
    </row>
    <row r="36" spans="1:21" x14ac:dyDescent="0.25">
      <c r="A36" s="31" t="s">
        <v>11</v>
      </c>
      <c r="B36" s="8">
        <v>60</v>
      </c>
      <c r="C36" s="9">
        <v>40</v>
      </c>
      <c r="D36" s="10">
        <v>75</v>
      </c>
      <c r="E36" s="11">
        <v>260</v>
      </c>
      <c r="F36" s="12">
        <v>65</v>
      </c>
      <c r="G36" s="13">
        <v>62</v>
      </c>
      <c r="H36" s="14">
        <v>60</v>
      </c>
      <c r="I36" s="16">
        <v>23</v>
      </c>
      <c r="J36" s="17">
        <v>60</v>
      </c>
      <c r="K36" s="37"/>
      <c r="L36" s="35" t="s">
        <v>11</v>
      </c>
      <c r="M36" s="8">
        <v>60</v>
      </c>
      <c r="N36" s="10">
        <v>93</v>
      </c>
      <c r="O36" s="10">
        <v>80</v>
      </c>
      <c r="P36" s="11">
        <v>245</v>
      </c>
      <c r="Q36" s="12">
        <v>66</v>
      </c>
      <c r="R36" s="13">
        <v>56</v>
      </c>
      <c r="S36" s="14">
        <v>60</v>
      </c>
      <c r="T36" s="16">
        <v>26</v>
      </c>
      <c r="U36" s="17">
        <v>60</v>
      </c>
    </row>
    <row r="37" spans="1:21" x14ac:dyDescent="0.25">
      <c r="A37" s="31">
        <v>6.9</v>
      </c>
      <c r="B37" s="8">
        <v>59</v>
      </c>
      <c r="C37" s="9">
        <v>39</v>
      </c>
      <c r="D37" s="10">
        <v>74</v>
      </c>
      <c r="E37" s="11">
        <v>259</v>
      </c>
      <c r="F37" s="12">
        <v>64</v>
      </c>
      <c r="G37" s="13" t="s">
        <v>11</v>
      </c>
      <c r="H37" s="14">
        <v>59</v>
      </c>
      <c r="I37" s="16" t="s">
        <v>11</v>
      </c>
      <c r="J37" s="17">
        <v>59</v>
      </c>
      <c r="K37" s="37"/>
      <c r="L37" s="35">
        <v>7.2</v>
      </c>
      <c r="M37" s="8">
        <v>59</v>
      </c>
      <c r="N37" s="10">
        <v>92</v>
      </c>
      <c r="O37" s="10">
        <v>79</v>
      </c>
      <c r="P37" s="11">
        <v>244</v>
      </c>
      <c r="Q37" s="12">
        <v>66</v>
      </c>
      <c r="R37" s="13" t="s">
        <v>11</v>
      </c>
      <c r="S37" s="14">
        <v>59</v>
      </c>
      <c r="T37" s="16" t="s">
        <v>11</v>
      </c>
      <c r="U37" s="17">
        <v>59</v>
      </c>
    </row>
    <row r="38" spans="1:21" x14ac:dyDescent="0.25">
      <c r="A38" s="31" t="s">
        <v>11</v>
      </c>
      <c r="B38" s="8">
        <v>58</v>
      </c>
      <c r="C38" s="9">
        <v>38</v>
      </c>
      <c r="D38" s="10">
        <v>74</v>
      </c>
      <c r="E38" s="11">
        <v>258</v>
      </c>
      <c r="F38" s="12">
        <v>64</v>
      </c>
      <c r="G38" s="13">
        <v>61</v>
      </c>
      <c r="H38" s="14">
        <v>58</v>
      </c>
      <c r="I38" s="16">
        <v>22</v>
      </c>
      <c r="J38" s="17">
        <v>58</v>
      </c>
      <c r="K38" s="37"/>
      <c r="L38" s="35" t="s">
        <v>11</v>
      </c>
      <c r="M38" s="8">
        <v>58</v>
      </c>
      <c r="N38" s="10">
        <v>91</v>
      </c>
      <c r="O38" s="10">
        <v>79</v>
      </c>
      <c r="P38" s="11">
        <v>243</v>
      </c>
      <c r="Q38" s="12">
        <v>66</v>
      </c>
      <c r="R38" s="13">
        <v>55</v>
      </c>
      <c r="S38" s="14">
        <v>58</v>
      </c>
      <c r="T38" s="16">
        <v>25</v>
      </c>
      <c r="U38" s="17">
        <v>58</v>
      </c>
    </row>
    <row r="39" spans="1:21" x14ac:dyDescent="0.25">
      <c r="A39" s="31" t="s">
        <v>11</v>
      </c>
      <c r="B39" s="8">
        <v>57</v>
      </c>
      <c r="C39" s="9">
        <v>37</v>
      </c>
      <c r="D39" s="10">
        <v>73</v>
      </c>
      <c r="E39" s="11">
        <v>257</v>
      </c>
      <c r="F39" s="12">
        <v>63</v>
      </c>
      <c r="G39" s="13" t="s">
        <v>11</v>
      </c>
      <c r="H39" s="14">
        <v>57</v>
      </c>
      <c r="I39" s="16" t="s">
        <v>11</v>
      </c>
      <c r="J39" s="17">
        <v>57</v>
      </c>
      <c r="K39" s="37"/>
      <c r="L39" s="35" t="s">
        <v>11</v>
      </c>
      <c r="M39" s="8">
        <v>57</v>
      </c>
      <c r="N39" s="10">
        <v>90</v>
      </c>
      <c r="O39" s="10">
        <v>79</v>
      </c>
      <c r="P39" s="11">
        <v>242</v>
      </c>
      <c r="Q39" s="12">
        <v>65</v>
      </c>
      <c r="R39" s="13" t="s">
        <v>11</v>
      </c>
      <c r="S39" s="14">
        <v>57</v>
      </c>
      <c r="T39" s="16" t="s">
        <v>11</v>
      </c>
      <c r="U39" s="17">
        <v>57</v>
      </c>
    </row>
    <row r="40" spans="1:21" x14ac:dyDescent="0.25">
      <c r="A40" s="31">
        <v>7</v>
      </c>
      <c r="B40" s="8">
        <v>56</v>
      </c>
      <c r="C40" s="9">
        <v>36</v>
      </c>
      <c r="D40" s="10">
        <v>73</v>
      </c>
      <c r="E40" s="11">
        <v>256</v>
      </c>
      <c r="F40" s="12">
        <v>63</v>
      </c>
      <c r="G40" s="13">
        <v>60</v>
      </c>
      <c r="H40" s="14">
        <v>56</v>
      </c>
      <c r="I40" s="16">
        <v>21</v>
      </c>
      <c r="J40" s="17">
        <v>56</v>
      </c>
      <c r="K40" s="37"/>
      <c r="L40" s="35">
        <v>7.3</v>
      </c>
      <c r="M40" s="8">
        <v>56</v>
      </c>
      <c r="N40" s="10">
        <v>89</v>
      </c>
      <c r="O40" s="10">
        <v>78</v>
      </c>
      <c r="P40" s="11">
        <v>241</v>
      </c>
      <c r="Q40" s="12">
        <v>65</v>
      </c>
      <c r="R40" s="13">
        <v>54</v>
      </c>
      <c r="S40" s="14">
        <v>56</v>
      </c>
      <c r="T40" s="16">
        <v>24</v>
      </c>
      <c r="U40" s="17">
        <v>56</v>
      </c>
    </row>
    <row r="41" spans="1:21" x14ac:dyDescent="0.25">
      <c r="A41" s="31" t="s">
        <v>11</v>
      </c>
      <c r="B41" s="8">
        <v>55</v>
      </c>
      <c r="C41" s="9">
        <v>35</v>
      </c>
      <c r="D41" s="10">
        <v>72</v>
      </c>
      <c r="E41" s="11">
        <v>255</v>
      </c>
      <c r="F41" s="12">
        <v>62</v>
      </c>
      <c r="G41" s="13" t="s">
        <v>11</v>
      </c>
      <c r="H41" s="14">
        <v>55</v>
      </c>
      <c r="I41" s="16" t="s">
        <v>11</v>
      </c>
      <c r="J41" s="17">
        <v>55</v>
      </c>
      <c r="K41" s="37"/>
      <c r="L41" s="35" t="s">
        <v>11</v>
      </c>
      <c r="M41" s="8">
        <v>55</v>
      </c>
      <c r="N41" s="10">
        <v>88</v>
      </c>
      <c r="O41" s="10">
        <v>78</v>
      </c>
      <c r="P41" s="11">
        <v>240</v>
      </c>
      <c r="Q41" s="12">
        <v>65</v>
      </c>
      <c r="R41" s="13" t="s">
        <v>11</v>
      </c>
      <c r="S41" s="14">
        <v>55</v>
      </c>
      <c r="T41" s="16" t="s">
        <v>11</v>
      </c>
      <c r="U41" s="17">
        <v>55</v>
      </c>
    </row>
    <row r="42" spans="1:21" x14ac:dyDescent="0.25">
      <c r="A42" s="31" t="s">
        <v>11</v>
      </c>
      <c r="B42" s="8">
        <v>54</v>
      </c>
      <c r="C42" s="9">
        <v>34</v>
      </c>
      <c r="D42" s="10">
        <v>72</v>
      </c>
      <c r="E42" s="11">
        <v>254</v>
      </c>
      <c r="F42" s="12">
        <v>62</v>
      </c>
      <c r="G42" s="13" t="s">
        <v>11</v>
      </c>
      <c r="H42" s="14">
        <v>54</v>
      </c>
      <c r="I42" s="16">
        <v>20</v>
      </c>
      <c r="J42" s="17">
        <v>54</v>
      </c>
      <c r="K42" s="37"/>
      <c r="L42" s="35" t="s">
        <v>11</v>
      </c>
      <c r="M42" s="8">
        <v>54</v>
      </c>
      <c r="N42" s="10">
        <v>87</v>
      </c>
      <c r="O42" s="10">
        <v>78</v>
      </c>
      <c r="P42" s="11">
        <v>239</v>
      </c>
      <c r="Q42" s="12">
        <v>64</v>
      </c>
      <c r="R42" s="13">
        <v>53</v>
      </c>
      <c r="S42" s="14">
        <v>54</v>
      </c>
      <c r="T42" s="16">
        <v>23</v>
      </c>
      <c r="U42" s="17">
        <v>54</v>
      </c>
    </row>
    <row r="43" spans="1:21" x14ac:dyDescent="0.25">
      <c r="A43" s="31">
        <v>7.1</v>
      </c>
      <c r="B43" s="8">
        <v>53</v>
      </c>
      <c r="C43" s="9">
        <v>33</v>
      </c>
      <c r="D43" s="10">
        <v>71</v>
      </c>
      <c r="E43" s="11">
        <v>253</v>
      </c>
      <c r="F43" s="12">
        <v>61</v>
      </c>
      <c r="G43" s="13">
        <v>59</v>
      </c>
      <c r="H43" s="14">
        <v>53</v>
      </c>
      <c r="I43" s="16" t="s">
        <v>11</v>
      </c>
      <c r="J43" s="17">
        <v>53</v>
      </c>
      <c r="K43" s="37"/>
      <c r="L43" s="35">
        <v>7.4</v>
      </c>
      <c r="M43" s="8">
        <v>53</v>
      </c>
      <c r="N43" s="10">
        <v>86</v>
      </c>
      <c r="O43" s="10">
        <v>77</v>
      </c>
      <c r="P43" s="11">
        <v>238</v>
      </c>
      <c r="Q43" s="12">
        <v>64</v>
      </c>
      <c r="R43" s="13" t="s">
        <v>11</v>
      </c>
      <c r="S43" s="14">
        <v>53</v>
      </c>
      <c r="T43" s="16" t="s">
        <v>11</v>
      </c>
      <c r="U43" s="17">
        <v>53</v>
      </c>
    </row>
    <row r="44" spans="1:21" x14ac:dyDescent="0.25">
      <c r="A44" s="31" t="s">
        <v>11</v>
      </c>
      <c r="B44" s="8">
        <v>52</v>
      </c>
      <c r="C44" s="9">
        <v>32</v>
      </c>
      <c r="D44" s="10">
        <v>71</v>
      </c>
      <c r="E44" s="11">
        <v>252</v>
      </c>
      <c r="F44" s="12">
        <v>61</v>
      </c>
      <c r="G44" s="13" t="s">
        <v>11</v>
      </c>
      <c r="H44" s="14">
        <v>52</v>
      </c>
      <c r="I44" s="16">
        <v>19</v>
      </c>
      <c r="J44" s="17">
        <v>52</v>
      </c>
      <c r="K44" s="37"/>
      <c r="L44" s="35" t="s">
        <v>11</v>
      </c>
      <c r="M44" s="8">
        <v>52</v>
      </c>
      <c r="N44" s="10">
        <v>85</v>
      </c>
      <c r="O44" s="10">
        <v>77</v>
      </c>
      <c r="P44" s="11">
        <v>237</v>
      </c>
      <c r="Q44" s="12">
        <v>63</v>
      </c>
      <c r="R44" s="13">
        <v>52</v>
      </c>
      <c r="S44" s="14">
        <v>52</v>
      </c>
      <c r="T44" s="16">
        <v>22</v>
      </c>
      <c r="U44" s="17">
        <v>52</v>
      </c>
    </row>
    <row r="45" spans="1:21" x14ac:dyDescent="0.25">
      <c r="A45" s="31" t="s">
        <v>11</v>
      </c>
      <c r="B45" s="8">
        <v>51</v>
      </c>
      <c r="C45" s="9">
        <v>31</v>
      </c>
      <c r="D45" s="10">
        <v>70</v>
      </c>
      <c r="E45" s="11">
        <v>251</v>
      </c>
      <c r="F45" s="12">
        <v>60</v>
      </c>
      <c r="G45" s="13" t="s">
        <v>11</v>
      </c>
      <c r="H45" s="14">
        <v>51</v>
      </c>
      <c r="I45" s="16" t="s">
        <v>11</v>
      </c>
      <c r="J45" s="17">
        <v>51</v>
      </c>
      <c r="K45" s="37"/>
      <c r="L45" s="35" t="s">
        <v>11</v>
      </c>
      <c r="M45" s="8">
        <v>51</v>
      </c>
      <c r="N45" s="10">
        <v>84</v>
      </c>
      <c r="O45" s="10">
        <v>77</v>
      </c>
      <c r="P45" s="11">
        <v>236</v>
      </c>
      <c r="Q45" s="12">
        <v>63</v>
      </c>
      <c r="R45" s="13" t="s">
        <v>11</v>
      </c>
      <c r="S45" s="14">
        <v>51</v>
      </c>
      <c r="T45" s="16" t="s">
        <v>11</v>
      </c>
      <c r="U45" s="17">
        <v>51</v>
      </c>
    </row>
    <row r="46" spans="1:21" x14ac:dyDescent="0.25">
      <c r="A46" s="31">
        <v>7.2</v>
      </c>
      <c r="B46" s="8">
        <v>50</v>
      </c>
      <c r="C46" s="9">
        <v>30</v>
      </c>
      <c r="D46" s="10">
        <v>70</v>
      </c>
      <c r="E46" s="11">
        <v>250</v>
      </c>
      <c r="F46" s="12">
        <v>60</v>
      </c>
      <c r="G46" s="13">
        <v>58</v>
      </c>
      <c r="H46" s="14">
        <v>50</v>
      </c>
      <c r="I46" s="16">
        <v>18</v>
      </c>
      <c r="J46" s="17">
        <v>50</v>
      </c>
      <c r="K46" s="37"/>
      <c r="L46" s="35">
        <v>7.5</v>
      </c>
      <c r="M46" s="8">
        <v>50</v>
      </c>
      <c r="N46" s="10">
        <v>83</v>
      </c>
      <c r="O46" s="10">
        <v>76</v>
      </c>
      <c r="P46" s="11">
        <v>235</v>
      </c>
      <c r="Q46" s="12">
        <v>62</v>
      </c>
      <c r="R46" s="13">
        <v>51</v>
      </c>
      <c r="S46" s="14">
        <v>50</v>
      </c>
      <c r="T46" s="16">
        <v>21</v>
      </c>
      <c r="U46" s="17">
        <v>50</v>
      </c>
    </row>
    <row r="47" spans="1:21" x14ac:dyDescent="0.25">
      <c r="A47" s="31" t="s">
        <v>11</v>
      </c>
      <c r="B47" s="8">
        <v>49</v>
      </c>
      <c r="C47" s="9">
        <v>29</v>
      </c>
      <c r="D47" s="10">
        <v>69</v>
      </c>
      <c r="E47" s="11">
        <v>249</v>
      </c>
      <c r="F47" s="12">
        <v>59</v>
      </c>
      <c r="G47" s="13" t="s">
        <v>11</v>
      </c>
      <c r="H47" s="14">
        <v>49</v>
      </c>
      <c r="I47" s="16" t="s">
        <v>11</v>
      </c>
      <c r="J47" s="17">
        <v>49</v>
      </c>
      <c r="K47" s="37"/>
      <c r="L47" s="35" t="s">
        <v>11</v>
      </c>
      <c r="M47" s="8">
        <v>49</v>
      </c>
      <c r="N47" s="10">
        <v>82</v>
      </c>
      <c r="O47" s="10">
        <v>76</v>
      </c>
      <c r="P47" s="11">
        <v>234</v>
      </c>
      <c r="Q47" s="12">
        <v>62</v>
      </c>
      <c r="R47" s="13" t="s">
        <v>11</v>
      </c>
      <c r="S47" s="14">
        <v>49</v>
      </c>
      <c r="T47" s="16" t="s">
        <v>11</v>
      </c>
      <c r="U47" s="17">
        <v>49</v>
      </c>
    </row>
    <row r="48" spans="1:21" x14ac:dyDescent="0.25">
      <c r="A48" s="31" t="s">
        <v>11</v>
      </c>
      <c r="B48" s="8">
        <v>48</v>
      </c>
      <c r="C48" s="9">
        <v>28</v>
      </c>
      <c r="D48" s="10">
        <v>69</v>
      </c>
      <c r="E48" s="11">
        <v>248</v>
      </c>
      <c r="F48" s="12">
        <v>59</v>
      </c>
      <c r="G48" s="13" t="s">
        <v>11</v>
      </c>
      <c r="H48" s="14">
        <v>48</v>
      </c>
      <c r="I48" s="16" t="s">
        <v>11</v>
      </c>
      <c r="J48" s="17">
        <v>48</v>
      </c>
      <c r="K48" s="37"/>
      <c r="L48" s="35" t="s">
        <v>11</v>
      </c>
      <c r="M48" s="8">
        <v>48</v>
      </c>
      <c r="N48" s="10">
        <v>81</v>
      </c>
      <c r="O48" s="10">
        <v>76</v>
      </c>
      <c r="P48" s="11">
        <v>233</v>
      </c>
      <c r="Q48" s="12">
        <v>61</v>
      </c>
      <c r="R48" s="13" t="s">
        <v>11</v>
      </c>
      <c r="S48" s="14">
        <v>48</v>
      </c>
      <c r="T48" s="16" t="s">
        <v>11</v>
      </c>
      <c r="U48" s="17">
        <v>48</v>
      </c>
    </row>
    <row r="49" spans="1:21" x14ac:dyDescent="0.25">
      <c r="A49" s="31" t="s">
        <v>11</v>
      </c>
      <c r="B49" s="8">
        <v>47</v>
      </c>
      <c r="C49" s="9">
        <v>27</v>
      </c>
      <c r="D49" s="10">
        <v>68</v>
      </c>
      <c r="E49" s="11">
        <v>247</v>
      </c>
      <c r="F49" s="12">
        <v>58</v>
      </c>
      <c r="G49" s="13">
        <v>57</v>
      </c>
      <c r="H49" s="14">
        <v>47</v>
      </c>
      <c r="I49" s="16">
        <v>17</v>
      </c>
      <c r="J49" s="17">
        <v>47</v>
      </c>
      <c r="K49" s="37"/>
      <c r="L49" s="35" t="s">
        <v>11</v>
      </c>
      <c r="M49" s="8">
        <v>47</v>
      </c>
      <c r="N49" s="10">
        <v>80</v>
      </c>
      <c r="O49" s="10">
        <v>75</v>
      </c>
      <c r="P49" s="11">
        <v>232</v>
      </c>
      <c r="Q49" s="12">
        <v>61</v>
      </c>
      <c r="R49" s="13">
        <v>50</v>
      </c>
      <c r="S49" s="14">
        <v>47</v>
      </c>
      <c r="T49" s="16">
        <v>20</v>
      </c>
      <c r="U49" s="17">
        <v>47</v>
      </c>
    </row>
    <row r="50" spans="1:21" x14ac:dyDescent="0.25">
      <c r="A50" s="31">
        <v>7.3</v>
      </c>
      <c r="B50" s="8">
        <v>46</v>
      </c>
      <c r="C50" s="9">
        <v>26</v>
      </c>
      <c r="D50" s="10">
        <v>68</v>
      </c>
      <c r="E50" s="11">
        <v>246</v>
      </c>
      <c r="F50" s="12">
        <v>58</v>
      </c>
      <c r="G50" s="13" t="s">
        <v>11</v>
      </c>
      <c r="H50" s="14">
        <v>46</v>
      </c>
      <c r="I50" s="16" t="s">
        <v>11</v>
      </c>
      <c r="J50" s="17">
        <v>46</v>
      </c>
      <c r="K50" s="37"/>
      <c r="L50" s="35">
        <v>7.6</v>
      </c>
      <c r="M50" s="8">
        <v>46</v>
      </c>
      <c r="N50" s="10">
        <v>79</v>
      </c>
      <c r="O50" s="10">
        <v>75</v>
      </c>
      <c r="P50" s="11">
        <v>231</v>
      </c>
      <c r="Q50" s="12">
        <v>60</v>
      </c>
      <c r="R50" s="13" t="s">
        <v>11</v>
      </c>
      <c r="S50" s="14">
        <v>46</v>
      </c>
      <c r="T50" s="16" t="s">
        <v>11</v>
      </c>
      <c r="U50" s="17">
        <v>46</v>
      </c>
    </row>
    <row r="51" spans="1:21" x14ac:dyDescent="0.25">
      <c r="A51" s="31" t="s">
        <v>11</v>
      </c>
      <c r="B51" s="8">
        <v>45</v>
      </c>
      <c r="C51" s="9">
        <v>25</v>
      </c>
      <c r="D51" s="10">
        <v>67</v>
      </c>
      <c r="E51" s="11">
        <v>245</v>
      </c>
      <c r="F51" s="12">
        <v>57</v>
      </c>
      <c r="G51" s="13" t="s">
        <v>11</v>
      </c>
      <c r="H51" s="14">
        <v>45</v>
      </c>
      <c r="I51" s="16" t="s">
        <v>11</v>
      </c>
      <c r="J51" s="17">
        <v>45</v>
      </c>
      <c r="K51" s="37"/>
      <c r="L51" s="35" t="s">
        <v>11</v>
      </c>
      <c r="M51" s="8">
        <v>45</v>
      </c>
      <c r="N51" s="10">
        <v>78</v>
      </c>
      <c r="O51" s="10">
        <v>75</v>
      </c>
      <c r="P51" s="11">
        <v>230</v>
      </c>
      <c r="Q51" s="12">
        <v>60</v>
      </c>
      <c r="R51" s="13" t="s">
        <v>11</v>
      </c>
      <c r="S51" s="14">
        <v>45</v>
      </c>
      <c r="T51" s="16" t="s">
        <v>11</v>
      </c>
      <c r="U51" s="17">
        <v>45</v>
      </c>
    </row>
    <row r="52" spans="1:21" x14ac:dyDescent="0.25">
      <c r="A52" s="31" t="s">
        <v>11</v>
      </c>
      <c r="B52" s="8">
        <v>44</v>
      </c>
      <c r="C52" s="9">
        <v>24</v>
      </c>
      <c r="D52" s="10">
        <v>67</v>
      </c>
      <c r="E52" s="11">
        <v>244</v>
      </c>
      <c r="F52" s="12">
        <v>57</v>
      </c>
      <c r="G52" s="13">
        <v>56</v>
      </c>
      <c r="H52" s="14">
        <v>44</v>
      </c>
      <c r="I52" s="16">
        <v>16</v>
      </c>
      <c r="J52" s="17">
        <v>44</v>
      </c>
      <c r="K52" s="37"/>
      <c r="L52" s="35" t="s">
        <v>11</v>
      </c>
      <c r="M52" s="8">
        <v>44</v>
      </c>
      <c r="N52" s="10">
        <v>77</v>
      </c>
      <c r="O52" s="10">
        <v>74</v>
      </c>
      <c r="P52" s="11">
        <v>229</v>
      </c>
      <c r="Q52" s="12">
        <v>59</v>
      </c>
      <c r="R52" s="13">
        <v>49</v>
      </c>
      <c r="S52" s="14">
        <v>44</v>
      </c>
      <c r="T52" s="16">
        <v>19</v>
      </c>
      <c r="U52" s="17">
        <v>44</v>
      </c>
    </row>
    <row r="53" spans="1:21" x14ac:dyDescent="0.25">
      <c r="A53" s="31" t="s">
        <v>11</v>
      </c>
      <c r="B53" s="8">
        <v>43</v>
      </c>
      <c r="C53" s="9">
        <v>23</v>
      </c>
      <c r="D53" s="10">
        <v>66</v>
      </c>
      <c r="E53" s="11">
        <v>243</v>
      </c>
      <c r="F53" s="12">
        <v>56</v>
      </c>
      <c r="G53" s="13" t="s">
        <v>11</v>
      </c>
      <c r="H53" s="14">
        <v>43</v>
      </c>
      <c r="I53" s="16" t="s">
        <v>11</v>
      </c>
      <c r="J53" s="17">
        <v>43</v>
      </c>
      <c r="K53" s="37"/>
      <c r="L53" s="35" t="s">
        <v>11</v>
      </c>
      <c r="M53" s="8">
        <v>43</v>
      </c>
      <c r="N53" s="10">
        <v>76</v>
      </c>
      <c r="O53" s="10">
        <v>74</v>
      </c>
      <c r="P53" s="11">
        <v>228</v>
      </c>
      <c r="Q53" s="12">
        <v>59</v>
      </c>
      <c r="R53" s="13" t="s">
        <v>11</v>
      </c>
      <c r="S53" s="14">
        <v>43</v>
      </c>
      <c r="T53" s="16" t="s">
        <v>11</v>
      </c>
      <c r="U53" s="17">
        <v>43</v>
      </c>
    </row>
    <row r="54" spans="1:21" x14ac:dyDescent="0.25">
      <c r="A54" s="31">
        <v>7.4</v>
      </c>
      <c r="B54" s="8">
        <v>42</v>
      </c>
      <c r="C54" s="9">
        <v>22</v>
      </c>
      <c r="D54" s="10">
        <v>65</v>
      </c>
      <c r="E54" s="11">
        <v>242</v>
      </c>
      <c r="F54" s="12">
        <v>56</v>
      </c>
      <c r="G54" s="13">
        <v>55</v>
      </c>
      <c r="H54" s="14">
        <v>42</v>
      </c>
      <c r="I54" s="16" t="s">
        <v>11</v>
      </c>
      <c r="J54" s="17">
        <v>42</v>
      </c>
      <c r="K54" s="37"/>
      <c r="L54" s="35">
        <v>7.7</v>
      </c>
      <c r="M54" s="8">
        <v>42</v>
      </c>
      <c r="N54" s="10">
        <v>75</v>
      </c>
      <c r="O54" s="10">
        <v>74</v>
      </c>
      <c r="P54" s="11">
        <v>227</v>
      </c>
      <c r="Q54" s="12">
        <v>58</v>
      </c>
      <c r="R54" s="13" t="s">
        <v>11</v>
      </c>
      <c r="S54" s="14">
        <v>42</v>
      </c>
      <c r="T54" s="16" t="s">
        <v>11</v>
      </c>
      <c r="U54" s="17">
        <v>42</v>
      </c>
    </row>
    <row r="55" spans="1:21" x14ac:dyDescent="0.25">
      <c r="A55" s="31" t="s">
        <v>11</v>
      </c>
      <c r="B55" s="8">
        <v>41</v>
      </c>
      <c r="C55" s="9">
        <v>21</v>
      </c>
      <c r="D55" s="10">
        <v>64</v>
      </c>
      <c r="E55" s="11">
        <v>241</v>
      </c>
      <c r="F55" s="12">
        <v>55</v>
      </c>
      <c r="G55" s="13" t="s">
        <v>11</v>
      </c>
      <c r="H55" s="14">
        <v>41</v>
      </c>
      <c r="I55" s="16">
        <v>15</v>
      </c>
      <c r="J55" s="17">
        <v>41</v>
      </c>
      <c r="K55" s="37"/>
      <c r="L55" s="35" t="s">
        <v>11</v>
      </c>
      <c r="M55" s="8">
        <v>41</v>
      </c>
      <c r="N55" s="10">
        <v>74</v>
      </c>
      <c r="O55" s="10">
        <v>73</v>
      </c>
      <c r="P55" s="11">
        <v>226</v>
      </c>
      <c r="Q55" s="12">
        <v>58</v>
      </c>
      <c r="R55" s="13">
        <v>48</v>
      </c>
      <c r="S55" s="14">
        <v>41</v>
      </c>
      <c r="T55" s="16">
        <v>18</v>
      </c>
      <c r="U55" s="17">
        <v>41</v>
      </c>
    </row>
    <row r="56" spans="1:21" x14ac:dyDescent="0.25">
      <c r="A56" s="31" t="s">
        <v>11</v>
      </c>
      <c r="B56" s="8">
        <v>40</v>
      </c>
      <c r="C56" s="9">
        <v>20</v>
      </c>
      <c r="D56" s="10">
        <v>63</v>
      </c>
      <c r="E56" s="11">
        <v>240</v>
      </c>
      <c r="F56" s="12">
        <v>55</v>
      </c>
      <c r="G56" s="13">
        <v>54</v>
      </c>
      <c r="H56" s="14">
        <v>40</v>
      </c>
      <c r="I56" s="16" t="s">
        <v>11</v>
      </c>
      <c r="J56" s="17">
        <v>40</v>
      </c>
      <c r="K56" s="37"/>
      <c r="L56" s="35" t="s">
        <v>11</v>
      </c>
      <c r="M56" s="8">
        <v>40</v>
      </c>
      <c r="N56" s="10">
        <v>73</v>
      </c>
      <c r="O56" s="10">
        <v>73</v>
      </c>
      <c r="P56" s="11">
        <v>225</v>
      </c>
      <c r="Q56" s="12">
        <v>57</v>
      </c>
      <c r="R56" s="13" t="s">
        <v>11</v>
      </c>
      <c r="S56" s="14">
        <v>40</v>
      </c>
      <c r="T56" s="16" t="s">
        <v>11</v>
      </c>
      <c r="U56" s="17">
        <v>40</v>
      </c>
    </row>
    <row r="57" spans="1:21" x14ac:dyDescent="0.25">
      <c r="A57" s="31" t="s">
        <v>11</v>
      </c>
      <c r="B57" s="8">
        <v>39</v>
      </c>
      <c r="C57" s="9">
        <v>19</v>
      </c>
      <c r="D57" s="10">
        <v>61</v>
      </c>
      <c r="E57" s="11">
        <v>239</v>
      </c>
      <c r="F57" s="12">
        <v>54</v>
      </c>
      <c r="G57" s="13" t="s">
        <v>11</v>
      </c>
      <c r="H57" s="14">
        <v>39</v>
      </c>
      <c r="I57" s="16" t="s">
        <v>11</v>
      </c>
      <c r="J57" s="17">
        <v>39</v>
      </c>
      <c r="K57" s="37"/>
      <c r="L57" s="35" t="s">
        <v>11</v>
      </c>
      <c r="M57" s="8">
        <v>39</v>
      </c>
      <c r="N57" s="10">
        <v>72</v>
      </c>
      <c r="O57" s="10">
        <v>73</v>
      </c>
      <c r="P57" s="11">
        <v>224</v>
      </c>
      <c r="Q57" s="12">
        <v>57</v>
      </c>
      <c r="R57" s="13" t="s">
        <v>11</v>
      </c>
      <c r="S57" s="14">
        <v>39</v>
      </c>
      <c r="T57" s="16" t="s">
        <v>11</v>
      </c>
      <c r="U57" s="17">
        <v>39</v>
      </c>
    </row>
    <row r="58" spans="1:21" x14ac:dyDescent="0.25">
      <c r="A58" s="31">
        <v>7.5</v>
      </c>
      <c r="B58" s="8">
        <v>38</v>
      </c>
      <c r="C58" s="9">
        <v>18</v>
      </c>
      <c r="D58" s="10">
        <v>59</v>
      </c>
      <c r="E58" s="11">
        <v>238</v>
      </c>
      <c r="F58" s="12">
        <v>53</v>
      </c>
      <c r="G58" s="13">
        <v>53</v>
      </c>
      <c r="H58" s="14">
        <v>38</v>
      </c>
      <c r="I58" s="16">
        <v>14</v>
      </c>
      <c r="J58" s="17">
        <v>38</v>
      </c>
      <c r="K58" s="37"/>
      <c r="L58" s="35">
        <v>7.8</v>
      </c>
      <c r="M58" s="8">
        <v>38</v>
      </c>
      <c r="N58" s="10">
        <v>71</v>
      </c>
      <c r="O58" s="10">
        <v>72</v>
      </c>
      <c r="P58" s="11">
        <v>223</v>
      </c>
      <c r="Q58" s="12">
        <v>56</v>
      </c>
      <c r="R58" s="13">
        <v>47</v>
      </c>
      <c r="S58" s="14">
        <v>38</v>
      </c>
      <c r="T58" s="16">
        <v>17</v>
      </c>
      <c r="U58" s="17">
        <v>38</v>
      </c>
    </row>
    <row r="59" spans="1:21" x14ac:dyDescent="0.25">
      <c r="A59" s="31" t="s">
        <v>11</v>
      </c>
      <c r="B59" s="8">
        <v>37</v>
      </c>
      <c r="C59" s="9">
        <v>17</v>
      </c>
      <c r="D59" s="10">
        <v>57</v>
      </c>
      <c r="E59" s="11">
        <v>237</v>
      </c>
      <c r="F59" s="12">
        <v>52</v>
      </c>
      <c r="G59" s="13" t="s">
        <v>11</v>
      </c>
      <c r="H59" s="14">
        <v>37</v>
      </c>
      <c r="I59" s="16" t="s">
        <v>11</v>
      </c>
      <c r="J59" s="17">
        <v>37</v>
      </c>
      <c r="K59" s="37"/>
      <c r="L59" s="35" t="s">
        <v>11</v>
      </c>
      <c r="M59" s="8">
        <v>37</v>
      </c>
      <c r="N59" s="10">
        <v>70</v>
      </c>
      <c r="O59" s="10">
        <v>72</v>
      </c>
      <c r="P59" s="11">
        <v>222</v>
      </c>
      <c r="Q59" s="12">
        <v>56</v>
      </c>
      <c r="R59" s="13" t="s">
        <v>11</v>
      </c>
      <c r="S59" s="14">
        <v>37</v>
      </c>
      <c r="T59" s="16" t="s">
        <v>11</v>
      </c>
      <c r="U59" s="17">
        <v>37</v>
      </c>
    </row>
    <row r="60" spans="1:21" x14ac:dyDescent="0.25">
      <c r="A60" s="31" t="s">
        <v>11</v>
      </c>
      <c r="B60" s="8">
        <v>36</v>
      </c>
      <c r="C60" s="9">
        <v>16</v>
      </c>
      <c r="D60" s="10">
        <v>54</v>
      </c>
      <c r="E60" s="11">
        <v>236</v>
      </c>
      <c r="F60" s="12">
        <v>51</v>
      </c>
      <c r="G60" s="13">
        <v>52</v>
      </c>
      <c r="H60" s="14">
        <v>36</v>
      </c>
      <c r="I60" s="16" t="s">
        <v>11</v>
      </c>
      <c r="J60" s="17">
        <v>36</v>
      </c>
      <c r="K60" s="37"/>
      <c r="L60" s="35" t="s">
        <v>11</v>
      </c>
      <c r="M60" s="8">
        <v>36</v>
      </c>
      <c r="N60" s="10">
        <v>69</v>
      </c>
      <c r="O60" s="10">
        <v>72</v>
      </c>
      <c r="P60" s="11">
        <v>221</v>
      </c>
      <c r="Q60" s="12">
        <v>55</v>
      </c>
      <c r="R60" s="13" t="s">
        <v>11</v>
      </c>
      <c r="S60" s="14">
        <v>36</v>
      </c>
      <c r="T60" s="16" t="s">
        <v>11</v>
      </c>
      <c r="U60" s="17">
        <v>36</v>
      </c>
    </row>
    <row r="61" spans="1:21" x14ac:dyDescent="0.25">
      <c r="A61" s="31">
        <v>7.6</v>
      </c>
      <c r="B61" s="8">
        <v>35</v>
      </c>
      <c r="C61" s="9">
        <v>15</v>
      </c>
      <c r="D61" s="10">
        <v>50</v>
      </c>
      <c r="E61" s="11">
        <v>235</v>
      </c>
      <c r="F61" s="12">
        <v>50</v>
      </c>
      <c r="G61" s="13" t="s">
        <v>11</v>
      </c>
      <c r="H61" s="14">
        <v>35</v>
      </c>
      <c r="I61" s="16">
        <v>13</v>
      </c>
      <c r="J61" s="17">
        <v>35</v>
      </c>
      <c r="K61" s="37"/>
      <c r="L61" s="35">
        <v>7.9</v>
      </c>
      <c r="M61" s="8">
        <v>35</v>
      </c>
      <c r="N61" s="10">
        <v>68</v>
      </c>
      <c r="O61" s="10">
        <v>71</v>
      </c>
      <c r="P61" s="11">
        <v>220</v>
      </c>
      <c r="Q61" s="12">
        <v>55</v>
      </c>
      <c r="R61" s="13">
        <v>46</v>
      </c>
      <c r="S61" s="14">
        <v>35</v>
      </c>
      <c r="T61" s="16">
        <v>16</v>
      </c>
      <c r="U61" s="17">
        <v>35</v>
      </c>
    </row>
    <row r="62" spans="1:21" x14ac:dyDescent="0.25">
      <c r="A62" s="31" t="s">
        <v>11</v>
      </c>
      <c r="B62" s="8">
        <v>34</v>
      </c>
      <c r="C62" s="9">
        <v>14</v>
      </c>
      <c r="D62" s="10">
        <v>46</v>
      </c>
      <c r="E62" s="11">
        <v>234</v>
      </c>
      <c r="F62" s="12">
        <v>49</v>
      </c>
      <c r="G62" s="13">
        <v>51</v>
      </c>
      <c r="H62" s="14">
        <v>34</v>
      </c>
      <c r="I62" s="16" t="s">
        <v>11</v>
      </c>
      <c r="J62" s="17">
        <v>34</v>
      </c>
      <c r="K62" s="37"/>
      <c r="L62" s="35" t="s">
        <v>11</v>
      </c>
      <c r="M62" s="8">
        <v>34</v>
      </c>
      <c r="N62" s="10">
        <v>67</v>
      </c>
      <c r="O62" s="10">
        <v>71</v>
      </c>
      <c r="P62" s="11">
        <v>219</v>
      </c>
      <c r="Q62" s="12">
        <v>54</v>
      </c>
      <c r="R62" s="13" t="s">
        <v>11</v>
      </c>
      <c r="S62" s="14">
        <v>34</v>
      </c>
      <c r="T62" s="16" t="s">
        <v>11</v>
      </c>
      <c r="U62" s="17">
        <v>34</v>
      </c>
    </row>
    <row r="63" spans="1:21" x14ac:dyDescent="0.25">
      <c r="A63" s="31" t="s">
        <v>11</v>
      </c>
      <c r="B63" s="8">
        <v>33</v>
      </c>
      <c r="C63" s="9">
        <v>13</v>
      </c>
      <c r="D63" s="10">
        <v>42</v>
      </c>
      <c r="E63" s="11">
        <v>233</v>
      </c>
      <c r="F63" s="12">
        <v>48</v>
      </c>
      <c r="G63" s="13" t="s">
        <v>11</v>
      </c>
      <c r="H63" s="14">
        <v>33</v>
      </c>
      <c r="I63" s="16" t="s">
        <v>11</v>
      </c>
      <c r="J63" s="17">
        <v>33</v>
      </c>
      <c r="K63" s="37"/>
      <c r="L63" s="35" t="s">
        <v>11</v>
      </c>
      <c r="M63" s="8">
        <v>33</v>
      </c>
      <c r="N63" s="10">
        <v>66</v>
      </c>
      <c r="O63" s="10">
        <v>71</v>
      </c>
      <c r="P63" s="11">
        <v>218</v>
      </c>
      <c r="Q63" s="12">
        <v>54</v>
      </c>
      <c r="R63" s="13" t="s">
        <v>11</v>
      </c>
      <c r="S63" s="14">
        <v>33</v>
      </c>
      <c r="T63" s="16" t="s">
        <v>11</v>
      </c>
      <c r="U63" s="17">
        <v>33</v>
      </c>
    </row>
    <row r="64" spans="1:21" x14ac:dyDescent="0.25">
      <c r="A64" s="31">
        <v>7.7</v>
      </c>
      <c r="B64" s="8">
        <v>32</v>
      </c>
      <c r="C64" s="9">
        <v>12</v>
      </c>
      <c r="D64" s="10">
        <v>38</v>
      </c>
      <c r="E64" s="11">
        <v>232</v>
      </c>
      <c r="F64" s="12">
        <v>47</v>
      </c>
      <c r="G64" s="13">
        <v>50</v>
      </c>
      <c r="H64" s="14">
        <v>32</v>
      </c>
      <c r="I64" s="16">
        <v>12</v>
      </c>
      <c r="J64" s="17">
        <v>32</v>
      </c>
      <c r="K64" s="37"/>
      <c r="L64" s="35">
        <v>8</v>
      </c>
      <c r="M64" s="8">
        <v>32</v>
      </c>
      <c r="N64" s="10">
        <v>65</v>
      </c>
      <c r="O64" s="10">
        <v>70</v>
      </c>
      <c r="P64" s="11">
        <v>217</v>
      </c>
      <c r="Q64" s="12">
        <v>53</v>
      </c>
      <c r="R64" s="13">
        <v>45</v>
      </c>
      <c r="S64" s="14">
        <v>32</v>
      </c>
      <c r="T64" s="16">
        <v>15</v>
      </c>
      <c r="U64" s="17">
        <v>32</v>
      </c>
    </row>
    <row r="65" spans="1:21" x14ac:dyDescent="0.25">
      <c r="A65" s="31" t="s">
        <v>11</v>
      </c>
      <c r="B65" s="8">
        <v>31</v>
      </c>
      <c r="C65" s="9">
        <v>11</v>
      </c>
      <c r="D65" s="10">
        <v>34</v>
      </c>
      <c r="E65" s="11">
        <v>231</v>
      </c>
      <c r="F65" s="12">
        <v>46</v>
      </c>
      <c r="G65" s="13" t="s">
        <v>11</v>
      </c>
      <c r="H65" s="14">
        <v>31</v>
      </c>
      <c r="I65" s="16" t="s">
        <v>11</v>
      </c>
      <c r="J65" s="17">
        <v>31</v>
      </c>
      <c r="K65" s="37"/>
      <c r="L65" s="35" t="s">
        <v>11</v>
      </c>
      <c r="M65" s="8">
        <v>31</v>
      </c>
      <c r="N65" s="10">
        <v>64</v>
      </c>
      <c r="O65" s="10">
        <v>70</v>
      </c>
      <c r="P65" s="11">
        <v>216</v>
      </c>
      <c r="Q65" s="12">
        <v>53</v>
      </c>
      <c r="R65" s="13" t="s">
        <v>11</v>
      </c>
      <c r="S65" s="14">
        <v>31</v>
      </c>
      <c r="T65" s="16" t="s">
        <v>11</v>
      </c>
      <c r="U65" s="17">
        <v>31</v>
      </c>
    </row>
    <row r="66" spans="1:21" x14ac:dyDescent="0.25">
      <c r="A66" s="31" t="s">
        <v>11</v>
      </c>
      <c r="B66" s="8">
        <v>30</v>
      </c>
      <c r="C66" s="9">
        <v>10</v>
      </c>
      <c r="D66" s="10">
        <v>30</v>
      </c>
      <c r="E66" s="11">
        <v>230</v>
      </c>
      <c r="F66" s="12">
        <v>45</v>
      </c>
      <c r="G66" s="13">
        <v>49</v>
      </c>
      <c r="H66" s="14">
        <v>30</v>
      </c>
      <c r="I66" s="16">
        <v>11</v>
      </c>
      <c r="J66" s="17">
        <v>30</v>
      </c>
      <c r="K66" s="37"/>
      <c r="L66" s="35" t="s">
        <v>11</v>
      </c>
      <c r="M66" s="8">
        <v>30</v>
      </c>
      <c r="N66" s="10">
        <v>63</v>
      </c>
      <c r="O66" s="10">
        <v>70</v>
      </c>
      <c r="P66" s="11">
        <v>215</v>
      </c>
      <c r="Q66" s="12">
        <v>52</v>
      </c>
      <c r="R66" s="13" t="s">
        <v>11</v>
      </c>
      <c r="S66" s="14">
        <v>30</v>
      </c>
      <c r="T66" s="16" t="s">
        <v>11</v>
      </c>
      <c r="U66" s="17">
        <v>30</v>
      </c>
    </row>
    <row r="67" spans="1:21" x14ac:dyDescent="0.25">
      <c r="A67" s="31">
        <v>7.8</v>
      </c>
      <c r="B67" s="8">
        <v>29</v>
      </c>
      <c r="C67" s="9">
        <v>9</v>
      </c>
      <c r="D67" s="10">
        <v>26</v>
      </c>
      <c r="E67" s="11">
        <v>229</v>
      </c>
      <c r="F67" s="12">
        <v>44</v>
      </c>
      <c r="G67" s="13" t="s">
        <v>11</v>
      </c>
      <c r="H67" s="14">
        <v>29</v>
      </c>
      <c r="I67" s="16" t="s">
        <v>11</v>
      </c>
      <c r="J67" s="17">
        <v>29</v>
      </c>
      <c r="K67" s="37"/>
      <c r="L67" s="35">
        <v>8.1</v>
      </c>
      <c r="M67" s="8">
        <v>29</v>
      </c>
      <c r="N67" s="10">
        <v>62</v>
      </c>
      <c r="O67" s="10">
        <v>69</v>
      </c>
      <c r="P67" s="11">
        <v>214</v>
      </c>
      <c r="Q67" s="12">
        <v>52</v>
      </c>
      <c r="R67" s="13">
        <v>44</v>
      </c>
      <c r="S67" s="14">
        <v>29</v>
      </c>
      <c r="T67" s="16">
        <v>14</v>
      </c>
      <c r="U67" s="17">
        <v>29</v>
      </c>
    </row>
    <row r="68" spans="1:21" x14ac:dyDescent="0.25">
      <c r="A68" s="31" t="s">
        <v>11</v>
      </c>
      <c r="B68" s="8">
        <v>28</v>
      </c>
      <c r="C68" s="9">
        <v>8</v>
      </c>
      <c r="D68" s="10">
        <v>22</v>
      </c>
      <c r="E68" s="11">
        <v>228</v>
      </c>
      <c r="F68" s="12">
        <v>43</v>
      </c>
      <c r="G68" s="13">
        <v>48</v>
      </c>
      <c r="H68" s="14">
        <v>28</v>
      </c>
      <c r="I68" s="16">
        <v>10</v>
      </c>
      <c r="J68" s="17">
        <v>28</v>
      </c>
      <c r="K68" s="37"/>
      <c r="L68" s="35" t="s">
        <v>11</v>
      </c>
      <c r="M68" s="8">
        <v>28</v>
      </c>
      <c r="N68" s="10">
        <v>61</v>
      </c>
      <c r="O68" s="10">
        <v>69</v>
      </c>
      <c r="P68" s="11">
        <v>213</v>
      </c>
      <c r="Q68" s="12">
        <v>51</v>
      </c>
      <c r="R68" s="13" t="s">
        <v>11</v>
      </c>
      <c r="S68" s="14">
        <v>28</v>
      </c>
      <c r="T68" s="16" t="s">
        <v>11</v>
      </c>
      <c r="U68" s="17">
        <v>28</v>
      </c>
    </row>
    <row r="69" spans="1:21" x14ac:dyDescent="0.25">
      <c r="A69" s="31" t="s">
        <v>11</v>
      </c>
      <c r="B69" s="8">
        <v>27</v>
      </c>
      <c r="C69" s="9">
        <v>7</v>
      </c>
      <c r="D69" s="10">
        <v>19</v>
      </c>
      <c r="E69" s="11">
        <v>227</v>
      </c>
      <c r="F69" s="12">
        <v>42</v>
      </c>
      <c r="G69" s="13" t="s">
        <v>11</v>
      </c>
      <c r="H69" s="14">
        <v>27</v>
      </c>
      <c r="I69" s="16" t="s">
        <v>11</v>
      </c>
      <c r="J69" s="17">
        <v>27</v>
      </c>
      <c r="K69" s="37"/>
      <c r="L69" s="35" t="s">
        <v>11</v>
      </c>
      <c r="M69" s="8">
        <v>27</v>
      </c>
      <c r="N69" s="10">
        <v>60</v>
      </c>
      <c r="O69" s="10">
        <v>69</v>
      </c>
      <c r="P69" s="11">
        <v>212</v>
      </c>
      <c r="Q69" s="12">
        <v>51</v>
      </c>
      <c r="R69" s="13">
        <v>43</v>
      </c>
      <c r="S69" s="14">
        <v>27</v>
      </c>
      <c r="T69" s="16" t="s">
        <v>11</v>
      </c>
      <c r="U69" s="17">
        <v>27</v>
      </c>
    </row>
    <row r="70" spans="1:21" x14ac:dyDescent="0.25">
      <c r="A70" s="31">
        <v>7.9</v>
      </c>
      <c r="B70" s="8">
        <v>26</v>
      </c>
      <c r="C70" s="9">
        <v>6</v>
      </c>
      <c r="D70" s="10">
        <v>16</v>
      </c>
      <c r="E70" s="11">
        <v>226</v>
      </c>
      <c r="F70" s="12">
        <v>41</v>
      </c>
      <c r="G70" s="13">
        <v>47</v>
      </c>
      <c r="H70" s="14">
        <v>26</v>
      </c>
      <c r="I70" s="16">
        <v>9</v>
      </c>
      <c r="J70" s="17">
        <v>26</v>
      </c>
      <c r="K70" s="37"/>
      <c r="L70" s="35">
        <v>8.1999999999999993</v>
      </c>
      <c r="M70" s="8">
        <v>26</v>
      </c>
      <c r="N70" s="10">
        <v>59</v>
      </c>
      <c r="O70" s="10">
        <v>68</v>
      </c>
      <c r="P70" s="11">
        <v>211</v>
      </c>
      <c r="Q70" s="12">
        <v>50</v>
      </c>
      <c r="R70" s="13" t="s">
        <v>11</v>
      </c>
      <c r="S70" s="14">
        <v>26</v>
      </c>
      <c r="T70" s="16">
        <v>13</v>
      </c>
      <c r="U70" s="17">
        <v>26</v>
      </c>
    </row>
    <row r="71" spans="1:21" x14ac:dyDescent="0.25">
      <c r="A71" s="31" t="s">
        <v>11</v>
      </c>
      <c r="B71" s="8">
        <v>25</v>
      </c>
      <c r="C71" s="9">
        <v>5</v>
      </c>
      <c r="D71" s="10">
        <v>13</v>
      </c>
      <c r="E71" s="11">
        <v>225</v>
      </c>
      <c r="F71" s="12">
        <v>40</v>
      </c>
      <c r="G71" s="13" t="s">
        <v>11</v>
      </c>
      <c r="H71" s="14">
        <v>25</v>
      </c>
      <c r="I71" s="16" t="s">
        <v>11</v>
      </c>
      <c r="J71" s="17">
        <v>25</v>
      </c>
      <c r="K71" s="37"/>
      <c r="L71" s="35" t="s">
        <v>11</v>
      </c>
      <c r="M71" s="8">
        <v>25</v>
      </c>
      <c r="N71" s="10">
        <v>58</v>
      </c>
      <c r="O71" s="10">
        <v>68</v>
      </c>
      <c r="P71" s="11">
        <v>210</v>
      </c>
      <c r="Q71" s="12">
        <v>50</v>
      </c>
      <c r="R71" s="13">
        <v>42</v>
      </c>
      <c r="S71" s="14">
        <v>25</v>
      </c>
      <c r="T71" s="16" t="s">
        <v>11</v>
      </c>
      <c r="U71" s="17">
        <v>25</v>
      </c>
    </row>
    <row r="72" spans="1:21" x14ac:dyDescent="0.25">
      <c r="A72" s="31" t="s">
        <v>11</v>
      </c>
      <c r="B72" s="8">
        <v>24</v>
      </c>
      <c r="C72" s="9">
        <v>4</v>
      </c>
      <c r="D72" s="10">
        <v>10</v>
      </c>
      <c r="E72" s="11">
        <v>224</v>
      </c>
      <c r="F72" s="12">
        <v>39</v>
      </c>
      <c r="G72" s="13">
        <v>46</v>
      </c>
      <c r="H72" s="14">
        <v>24</v>
      </c>
      <c r="I72" s="16">
        <v>8</v>
      </c>
      <c r="J72" s="17">
        <v>24</v>
      </c>
      <c r="K72" s="37"/>
      <c r="L72" s="35" t="s">
        <v>11</v>
      </c>
      <c r="M72" s="8">
        <v>24</v>
      </c>
      <c r="N72" s="10">
        <v>57</v>
      </c>
      <c r="O72" s="10">
        <v>68</v>
      </c>
      <c r="P72" s="11">
        <v>209</v>
      </c>
      <c r="Q72" s="12">
        <v>49</v>
      </c>
      <c r="R72" s="13" t="s">
        <v>11</v>
      </c>
      <c r="S72" s="14">
        <v>24</v>
      </c>
      <c r="T72" s="16">
        <v>12</v>
      </c>
      <c r="U72" s="17">
        <v>24</v>
      </c>
    </row>
    <row r="73" spans="1:21" x14ac:dyDescent="0.25">
      <c r="A73" s="31">
        <v>8</v>
      </c>
      <c r="B73" s="8">
        <v>23</v>
      </c>
      <c r="C73" s="9">
        <v>3</v>
      </c>
      <c r="D73" s="10">
        <v>7</v>
      </c>
      <c r="E73" s="11">
        <v>223</v>
      </c>
      <c r="F73" s="12">
        <v>38</v>
      </c>
      <c r="G73" s="13" t="s">
        <v>11</v>
      </c>
      <c r="H73" s="14">
        <v>23</v>
      </c>
      <c r="I73" s="16" t="s">
        <v>11</v>
      </c>
      <c r="J73" s="17">
        <v>23</v>
      </c>
      <c r="K73" s="37"/>
      <c r="L73" s="35">
        <v>8.3000000000000007</v>
      </c>
      <c r="M73" s="8">
        <v>23</v>
      </c>
      <c r="N73" s="10">
        <v>56</v>
      </c>
      <c r="O73" s="10">
        <v>67</v>
      </c>
      <c r="P73" s="11">
        <v>208</v>
      </c>
      <c r="Q73" s="12">
        <v>48</v>
      </c>
      <c r="R73" s="13">
        <v>41</v>
      </c>
      <c r="S73" s="14">
        <v>23</v>
      </c>
      <c r="T73" s="16" t="s">
        <v>11</v>
      </c>
      <c r="U73" s="17">
        <v>23</v>
      </c>
    </row>
    <row r="74" spans="1:21" x14ac:dyDescent="0.25">
      <c r="A74" s="31" t="s">
        <v>11</v>
      </c>
      <c r="B74" s="8">
        <v>22</v>
      </c>
      <c r="C74" s="9">
        <v>2</v>
      </c>
      <c r="D74" s="10">
        <v>4</v>
      </c>
      <c r="E74" s="11">
        <v>222</v>
      </c>
      <c r="F74" s="12">
        <v>37</v>
      </c>
      <c r="G74" s="13">
        <v>45</v>
      </c>
      <c r="H74" s="14">
        <v>22</v>
      </c>
      <c r="I74" s="16">
        <v>7</v>
      </c>
      <c r="J74" s="17">
        <v>22</v>
      </c>
      <c r="K74" s="37"/>
      <c r="L74" s="35" t="s">
        <v>11</v>
      </c>
      <c r="M74" s="8">
        <v>22</v>
      </c>
      <c r="N74" s="10">
        <v>55</v>
      </c>
      <c r="O74" s="10">
        <v>67</v>
      </c>
      <c r="P74" s="11">
        <v>207</v>
      </c>
      <c r="Q74" s="12">
        <v>47</v>
      </c>
      <c r="R74" s="13" t="s">
        <v>11</v>
      </c>
      <c r="S74" s="14">
        <v>22</v>
      </c>
      <c r="T74" s="16">
        <v>11</v>
      </c>
      <c r="U74" s="17">
        <v>22</v>
      </c>
    </row>
    <row r="75" spans="1:21" x14ac:dyDescent="0.25">
      <c r="A75" s="31" t="s">
        <v>11</v>
      </c>
      <c r="B75" s="8">
        <v>21</v>
      </c>
      <c r="C75" s="9">
        <v>1</v>
      </c>
      <c r="D75" s="10">
        <v>1</v>
      </c>
      <c r="E75" s="11">
        <v>221</v>
      </c>
      <c r="F75" s="12">
        <v>36</v>
      </c>
      <c r="G75" s="13" t="s">
        <v>11</v>
      </c>
      <c r="H75" s="14">
        <v>21</v>
      </c>
      <c r="I75" s="16" t="s">
        <v>11</v>
      </c>
      <c r="J75" s="17">
        <v>21</v>
      </c>
      <c r="K75" s="37"/>
      <c r="L75" s="35" t="s">
        <v>11</v>
      </c>
      <c r="M75" s="8">
        <v>21</v>
      </c>
      <c r="N75" s="10">
        <v>54</v>
      </c>
      <c r="O75" s="10">
        <v>67</v>
      </c>
      <c r="P75" s="11">
        <v>206</v>
      </c>
      <c r="Q75" s="12">
        <v>46</v>
      </c>
      <c r="R75" s="13">
        <v>40</v>
      </c>
      <c r="S75" s="14">
        <v>21</v>
      </c>
      <c r="T75" s="16" t="s">
        <v>11</v>
      </c>
      <c r="U75" s="17">
        <v>21</v>
      </c>
    </row>
    <row r="76" spans="1:21" x14ac:dyDescent="0.25">
      <c r="A76" s="31">
        <v>8.1</v>
      </c>
      <c r="B76" s="8">
        <v>20</v>
      </c>
      <c r="C76" s="10"/>
      <c r="D76" s="10"/>
      <c r="E76" s="11">
        <v>220</v>
      </c>
      <c r="F76" s="12">
        <v>35</v>
      </c>
      <c r="G76" s="13">
        <v>44</v>
      </c>
      <c r="H76" s="14">
        <v>20</v>
      </c>
      <c r="I76" s="16">
        <v>6</v>
      </c>
      <c r="J76" s="17">
        <v>20</v>
      </c>
      <c r="K76" s="37"/>
      <c r="L76" s="35">
        <v>8.4</v>
      </c>
      <c r="M76" s="8">
        <v>20</v>
      </c>
      <c r="N76" s="10">
        <v>53</v>
      </c>
      <c r="O76" s="10">
        <v>66</v>
      </c>
      <c r="P76" s="11">
        <v>205</v>
      </c>
      <c r="Q76" s="12">
        <v>45</v>
      </c>
      <c r="R76" s="13" t="s">
        <v>11</v>
      </c>
      <c r="S76" s="14">
        <v>20</v>
      </c>
      <c r="T76" s="16">
        <v>10</v>
      </c>
      <c r="U76" s="17">
        <v>20</v>
      </c>
    </row>
    <row r="77" spans="1:21" x14ac:dyDescent="0.25">
      <c r="A77" s="31" t="s">
        <v>11</v>
      </c>
      <c r="B77" s="8">
        <v>19</v>
      </c>
      <c r="C77" s="10"/>
      <c r="D77" s="10"/>
      <c r="E77" s="11">
        <v>219</v>
      </c>
      <c r="F77" s="12">
        <v>34</v>
      </c>
      <c r="G77" s="13" t="s">
        <v>11</v>
      </c>
      <c r="H77" s="14">
        <v>19</v>
      </c>
      <c r="I77" s="16" t="s">
        <v>11</v>
      </c>
      <c r="J77" s="17">
        <v>19</v>
      </c>
      <c r="K77" s="37"/>
      <c r="L77" s="35" t="s">
        <v>11</v>
      </c>
      <c r="M77" s="8">
        <v>19</v>
      </c>
      <c r="N77" s="10">
        <v>52</v>
      </c>
      <c r="O77" s="10">
        <v>66</v>
      </c>
      <c r="P77" s="11">
        <v>204</v>
      </c>
      <c r="Q77" s="12">
        <v>44</v>
      </c>
      <c r="R77" s="13">
        <v>39</v>
      </c>
      <c r="S77" s="14">
        <v>19</v>
      </c>
      <c r="T77" s="16" t="s">
        <v>11</v>
      </c>
      <c r="U77" s="17">
        <v>19</v>
      </c>
    </row>
    <row r="78" spans="1:21" x14ac:dyDescent="0.25">
      <c r="A78" s="31" t="s">
        <v>11</v>
      </c>
      <c r="B78" s="8">
        <v>18</v>
      </c>
      <c r="C78" s="10"/>
      <c r="D78" s="10"/>
      <c r="E78" s="11">
        <v>218</v>
      </c>
      <c r="F78" s="12">
        <v>33</v>
      </c>
      <c r="G78" s="13">
        <v>43</v>
      </c>
      <c r="H78" s="14">
        <v>18</v>
      </c>
      <c r="I78" s="16">
        <v>5</v>
      </c>
      <c r="J78" s="17">
        <v>18</v>
      </c>
      <c r="K78" s="37"/>
      <c r="L78" s="35" t="s">
        <v>11</v>
      </c>
      <c r="M78" s="8">
        <v>18</v>
      </c>
      <c r="N78" s="10">
        <v>51</v>
      </c>
      <c r="O78" s="10">
        <v>66</v>
      </c>
      <c r="P78" s="11">
        <v>203</v>
      </c>
      <c r="Q78" s="12">
        <v>43</v>
      </c>
      <c r="R78" s="13" t="s">
        <v>11</v>
      </c>
      <c r="S78" s="14">
        <v>18</v>
      </c>
      <c r="T78" s="16">
        <v>9</v>
      </c>
      <c r="U78" s="17">
        <v>18</v>
      </c>
    </row>
    <row r="79" spans="1:21" x14ac:dyDescent="0.25">
      <c r="A79" s="31">
        <v>8.1999999999999993</v>
      </c>
      <c r="B79" s="8">
        <v>17</v>
      </c>
      <c r="C79" s="10"/>
      <c r="D79" s="10"/>
      <c r="E79" s="11">
        <v>217</v>
      </c>
      <c r="F79" s="12">
        <v>32</v>
      </c>
      <c r="G79" s="13">
        <v>42</v>
      </c>
      <c r="H79" s="14">
        <v>17</v>
      </c>
      <c r="I79" s="16" t="s">
        <v>11</v>
      </c>
      <c r="J79" s="17">
        <v>17</v>
      </c>
      <c r="K79" s="37"/>
      <c r="L79" s="35">
        <v>8.5</v>
      </c>
      <c r="M79" s="8">
        <v>17</v>
      </c>
      <c r="N79" s="10">
        <v>50</v>
      </c>
      <c r="O79" s="10">
        <v>65</v>
      </c>
      <c r="P79" s="11">
        <v>202</v>
      </c>
      <c r="Q79" s="12">
        <v>42</v>
      </c>
      <c r="R79" s="13">
        <v>38</v>
      </c>
      <c r="S79" s="14">
        <v>17</v>
      </c>
      <c r="T79" s="16" t="s">
        <v>11</v>
      </c>
      <c r="U79" s="17">
        <v>17</v>
      </c>
    </row>
    <row r="80" spans="1:21" x14ac:dyDescent="0.25">
      <c r="A80" s="31" t="s">
        <v>11</v>
      </c>
      <c r="B80" s="8">
        <v>16</v>
      </c>
      <c r="C80" s="10"/>
      <c r="D80" s="10"/>
      <c r="E80" s="11">
        <v>216</v>
      </c>
      <c r="F80" s="12">
        <v>31</v>
      </c>
      <c r="G80" s="13">
        <v>41</v>
      </c>
      <c r="H80" s="14">
        <v>16</v>
      </c>
      <c r="I80" s="16">
        <v>4</v>
      </c>
      <c r="J80" s="17">
        <v>16</v>
      </c>
      <c r="K80" s="37"/>
      <c r="L80" s="35" t="s">
        <v>11</v>
      </c>
      <c r="M80" s="8">
        <v>16</v>
      </c>
      <c r="N80" s="10">
        <v>49</v>
      </c>
      <c r="O80" s="10">
        <v>65</v>
      </c>
      <c r="P80" s="11">
        <v>201</v>
      </c>
      <c r="Q80" s="12">
        <v>41</v>
      </c>
      <c r="R80" s="13">
        <v>37</v>
      </c>
      <c r="S80" s="14">
        <v>16</v>
      </c>
      <c r="T80" s="16">
        <v>8</v>
      </c>
      <c r="U80" s="17">
        <v>16</v>
      </c>
    </row>
    <row r="81" spans="1:21" x14ac:dyDescent="0.25">
      <c r="A81" s="31">
        <v>8.3000000000000007</v>
      </c>
      <c r="B81" s="8">
        <v>15</v>
      </c>
      <c r="C81" s="10"/>
      <c r="D81" s="10"/>
      <c r="E81" s="11">
        <v>215</v>
      </c>
      <c r="F81" s="12">
        <v>30</v>
      </c>
      <c r="G81" s="13">
        <v>40</v>
      </c>
      <c r="H81" s="14">
        <v>15</v>
      </c>
      <c r="I81" s="16" t="s">
        <v>11</v>
      </c>
      <c r="J81" s="17">
        <v>15</v>
      </c>
      <c r="K81" s="37"/>
      <c r="L81" s="35">
        <v>8.6</v>
      </c>
      <c r="M81" s="8">
        <v>15</v>
      </c>
      <c r="N81" s="10">
        <v>48</v>
      </c>
      <c r="O81" s="10">
        <v>65</v>
      </c>
      <c r="P81" s="11">
        <v>200</v>
      </c>
      <c r="Q81" s="12">
        <v>40</v>
      </c>
      <c r="R81" s="13">
        <v>36</v>
      </c>
      <c r="S81" s="14">
        <v>15</v>
      </c>
      <c r="T81" s="16" t="s">
        <v>11</v>
      </c>
      <c r="U81" s="17">
        <v>15</v>
      </c>
    </row>
    <row r="82" spans="1:21" x14ac:dyDescent="0.25">
      <c r="A82" s="31" t="s">
        <v>11</v>
      </c>
      <c r="B82" s="8">
        <v>14</v>
      </c>
      <c r="C82" s="10"/>
      <c r="D82" s="10"/>
      <c r="E82" s="11">
        <v>214</v>
      </c>
      <c r="F82" s="12">
        <v>29</v>
      </c>
      <c r="G82" s="13">
        <v>39</v>
      </c>
      <c r="H82" s="14">
        <v>14</v>
      </c>
      <c r="I82" s="16">
        <v>3</v>
      </c>
      <c r="J82" s="17">
        <v>14</v>
      </c>
      <c r="K82" s="37"/>
      <c r="L82" s="35" t="s">
        <v>11</v>
      </c>
      <c r="M82" s="8">
        <v>14</v>
      </c>
      <c r="N82" s="10">
        <v>47</v>
      </c>
      <c r="O82" s="10">
        <v>64</v>
      </c>
      <c r="P82" s="11">
        <v>199</v>
      </c>
      <c r="Q82" s="12">
        <v>39</v>
      </c>
      <c r="R82" s="13">
        <v>35</v>
      </c>
      <c r="S82" s="14">
        <v>14</v>
      </c>
      <c r="T82" s="16">
        <v>7</v>
      </c>
      <c r="U82" s="17">
        <v>14</v>
      </c>
    </row>
    <row r="83" spans="1:21" x14ac:dyDescent="0.25">
      <c r="A83" s="31">
        <v>8.4</v>
      </c>
      <c r="B83" s="8">
        <v>13</v>
      </c>
      <c r="C83" s="10"/>
      <c r="D83" s="10"/>
      <c r="E83" s="11">
        <v>213</v>
      </c>
      <c r="F83" s="12">
        <v>28</v>
      </c>
      <c r="G83" s="13">
        <v>38</v>
      </c>
      <c r="H83" s="14">
        <v>13</v>
      </c>
      <c r="I83" s="16" t="s">
        <v>11</v>
      </c>
      <c r="J83" s="17">
        <v>13</v>
      </c>
      <c r="K83" s="37"/>
      <c r="L83" s="35">
        <v>8.6999999999999993</v>
      </c>
      <c r="M83" s="8">
        <v>13</v>
      </c>
      <c r="N83" s="10">
        <v>46</v>
      </c>
      <c r="O83" s="10">
        <v>64</v>
      </c>
      <c r="P83" s="11">
        <v>198</v>
      </c>
      <c r="Q83" s="12">
        <v>38</v>
      </c>
      <c r="R83" s="13">
        <v>34</v>
      </c>
      <c r="S83" s="14">
        <v>13</v>
      </c>
      <c r="T83" s="16" t="s">
        <v>11</v>
      </c>
      <c r="U83" s="17">
        <v>13</v>
      </c>
    </row>
    <row r="84" spans="1:21" x14ac:dyDescent="0.25">
      <c r="A84" s="31" t="s">
        <v>11</v>
      </c>
      <c r="B84" s="8">
        <v>12</v>
      </c>
      <c r="C84" s="10"/>
      <c r="D84" s="10"/>
      <c r="E84" s="11">
        <v>212</v>
      </c>
      <c r="F84" s="12">
        <v>27</v>
      </c>
      <c r="G84" s="13">
        <v>37</v>
      </c>
      <c r="H84" s="14">
        <v>12</v>
      </c>
      <c r="I84" s="16">
        <v>2</v>
      </c>
      <c r="J84" s="17">
        <v>12</v>
      </c>
      <c r="K84" s="37"/>
      <c r="L84" s="35" t="s">
        <v>11</v>
      </c>
      <c r="M84" s="8">
        <v>12</v>
      </c>
      <c r="N84" s="10">
        <v>45</v>
      </c>
      <c r="O84" s="10">
        <v>63</v>
      </c>
      <c r="P84" s="11">
        <v>197</v>
      </c>
      <c r="Q84" s="12">
        <v>37</v>
      </c>
      <c r="R84" s="13">
        <v>33</v>
      </c>
      <c r="S84" s="14">
        <v>12</v>
      </c>
      <c r="T84" s="16">
        <v>6</v>
      </c>
      <c r="U84" s="17">
        <v>12</v>
      </c>
    </row>
    <row r="85" spans="1:21" x14ac:dyDescent="0.25">
      <c r="A85" s="31">
        <v>8.5</v>
      </c>
      <c r="B85" s="8">
        <v>11</v>
      </c>
      <c r="C85" s="10"/>
      <c r="D85" s="10"/>
      <c r="E85" s="11">
        <v>211</v>
      </c>
      <c r="F85" s="12">
        <v>26</v>
      </c>
      <c r="G85" s="13">
        <v>36</v>
      </c>
      <c r="H85" s="14">
        <v>11</v>
      </c>
      <c r="I85" s="16" t="s">
        <v>11</v>
      </c>
      <c r="J85" s="17">
        <v>11</v>
      </c>
      <c r="K85" s="37"/>
      <c r="L85" s="35">
        <v>8.8000000000000007</v>
      </c>
      <c r="M85" s="8">
        <v>11</v>
      </c>
      <c r="N85" s="10">
        <v>44</v>
      </c>
      <c r="O85" s="10">
        <v>63</v>
      </c>
      <c r="P85" s="11">
        <v>196</v>
      </c>
      <c r="Q85" s="12">
        <v>36</v>
      </c>
      <c r="R85" s="13">
        <v>32</v>
      </c>
      <c r="S85" s="14">
        <v>11</v>
      </c>
      <c r="T85" s="16" t="s">
        <v>11</v>
      </c>
      <c r="U85" s="17">
        <v>11</v>
      </c>
    </row>
    <row r="86" spans="1:21" x14ac:dyDescent="0.25">
      <c r="A86" s="31" t="s">
        <v>11</v>
      </c>
      <c r="B86" s="8">
        <v>10</v>
      </c>
      <c r="C86" s="10"/>
      <c r="D86" s="10"/>
      <c r="E86" s="11">
        <v>210</v>
      </c>
      <c r="F86" s="12">
        <v>25</v>
      </c>
      <c r="G86" s="13">
        <v>35</v>
      </c>
      <c r="H86" s="14">
        <v>10</v>
      </c>
      <c r="I86" s="16">
        <v>1</v>
      </c>
      <c r="J86" s="17">
        <v>10</v>
      </c>
      <c r="K86" s="37"/>
      <c r="L86" s="35" t="s">
        <v>11</v>
      </c>
      <c r="M86" s="8">
        <v>10</v>
      </c>
      <c r="N86" s="10">
        <v>43</v>
      </c>
      <c r="O86" s="10">
        <v>62</v>
      </c>
      <c r="P86" s="11">
        <v>195</v>
      </c>
      <c r="Q86" s="12">
        <v>35</v>
      </c>
      <c r="R86" s="13">
        <v>31</v>
      </c>
      <c r="S86" s="14">
        <v>10</v>
      </c>
      <c r="T86" s="16">
        <v>5</v>
      </c>
      <c r="U86" s="17">
        <v>10</v>
      </c>
    </row>
    <row r="87" spans="1:21" x14ac:dyDescent="0.25">
      <c r="A87" s="31">
        <v>8.6</v>
      </c>
      <c r="B87" s="8">
        <v>9</v>
      </c>
      <c r="C87" s="10"/>
      <c r="D87" s="10"/>
      <c r="E87" s="11">
        <v>209</v>
      </c>
      <c r="F87" s="12">
        <v>25</v>
      </c>
      <c r="G87" s="13">
        <v>34</v>
      </c>
      <c r="H87" s="14">
        <v>9</v>
      </c>
      <c r="I87" s="16" t="s">
        <v>11</v>
      </c>
      <c r="J87" s="17">
        <v>9</v>
      </c>
      <c r="K87" s="37"/>
      <c r="L87" s="35">
        <v>8.9</v>
      </c>
      <c r="M87" s="8">
        <v>9</v>
      </c>
      <c r="N87" s="10">
        <v>42</v>
      </c>
      <c r="O87" s="10">
        <v>62</v>
      </c>
      <c r="P87" s="11">
        <v>194</v>
      </c>
      <c r="Q87" s="12">
        <v>35</v>
      </c>
      <c r="R87" s="13">
        <v>30</v>
      </c>
      <c r="S87" s="14">
        <v>9</v>
      </c>
      <c r="T87" s="16" t="s">
        <v>11</v>
      </c>
      <c r="U87" s="17">
        <v>9</v>
      </c>
    </row>
    <row r="88" spans="1:21" x14ac:dyDescent="0.25">
      <c r="A88" s="31" t="s">
        <v>11</v>
      </c>
      <c r="B88" s="8">
        <v>8</v>
      </c>
      <c r="C88" s="10"/>
      <c r="D88" s="10"/>
      <c r="E88" s="11">
        <v>208</v>
      </c>
      <c r="F88" s="12">
        <v>24</v>
      </c>
      <c r="G88" s="13">
        <v>33</v>
      </c>
      <c r="H88" s="14">
        <v>8</v>
      </c>
      <c r="I88" s="16">
        <v>0</v>
      </c>
      <c r="J88" s="17">
        <v>8</v>
      </c>
      <c r="K88" s="37"/>
      <c r="L88" s="35" t="s">
        <v>11</v>
      </c>
      <c r="M88" s="8">
        <v>8</v>
      </c>
      <c r="N88" s="10">
        <v>41</v>
      </c>
      <c r="O88" s="10">
        <v>61</v>
      </c>
      <c r="P88" s="11">
        <v>193</v>
      </c>
      <c r="Q88" s="12">
        <v>34</v>
      </c>
      <c r="R88" s="13">
        <v>29</v>
      </c>
      <c r="S88" s="14">
        <v>8</v>
      </c>
      <c r="T88" s="16">
        <v>4</v>
      </c>
      <c r="U88" s="17">
        <v>8</v>
      </c>
    </row>
    <row r="89" spans="1:21" x14ac:dyDescent="0.25">
      <c r="A89" s="31">
        <v>8.6999999999999993</v>
      </c>
      <c r="B89" s="8">
        <v>7</v>
      </c>
      <c r="C89" s="10"/>
      <c r="D89" s="10"/>
      <c r="E89" s="11">
        <v>207</v>
      </c>
      <c r="F89" s="12">
        <v>24</v>
      </c>
      <c r="G89" s="13">
        <v>32</v>
      </c>
      <c r="H89" s="14">
        <v>7</v>
      </c>
      <c r="I89" s="16" t="s">
        <v>11</v>
      </c>
      <c r="J89" s="17">
        <v>7</v>
      </c>
      <c r="K89" s="37"/>
      <c r="L89" s="35">
        <v>9</v>
      </c>
      <c r="M89" s="8">
        <v>7</v>
      </c>
      <c r="N89" s="10">
        <v>40</v>
      </c>
      <c r="O89" s="10">
        <v>61</v>
      </c>
      <c r="P89" s="11">
        <v>192</v>
      </c>
      <c r="Q89" s="12">
        <v>34</v>
      </c>
      <c r="R89" s="13">
        <v>28</v>
      </c>
      <c r="S89" s="14">
        <v>7</v>
      </c>
      <c r="T89" s="16">
        <v>3</v>
      </c>
      <c r="U89" s="17">
        <v>7</v>
      </c>
    </row>
    <row r="90" spans="1:21" x14ac:dyDescent="0.25">
      <c r="A90" s="31" t="s">
        <v>11</v>
      </c>
      <c r="B90" s="8">
        <v>6</v>
      </c>
      <c r="C90" s="10"/>
      <c r="D90" s="10"/>
      <c r="E90" s="11">
        <v>206</v>
      </c>
      <c r="F90" s="12">
        <v>23</v>
      </c>
      <c r="G90" s="13">
        <v>31</v>
      </c>
      <c r="H90" s="14">
        <v>6</v>
      </c>
      <c r="I90" s="16">
        <v>-1</v>
      </c>
      <c r="J90" s="17">
        <v>6</v>
      </c>
      <c r="K90" s="37"/>
      <c r="L90" s="35" t="s">
        <v>11</v>
      </c>
      <c r="M90" s="8">
        <v>6</v>
      </c>
      <c r="N90" s="10">
        <v>39</v>
      </c>
      <c r="O90" s="10">
        <v>60</v>
      </c>
      <c r="P90" s="11">
        <v>191</v>
      </c>
      <c r="Q90" s="12">
        <v>33</v>
      </c>
      <c r="R90" s="13">
        <v>27</v>
      </c>
      <c r="S90" s="14">
        <v>6</v>
      </c>
      <c r="T90" s="16">
        <v>2</v>
      </c>
      <c r="U90" s="17">
        <v>6</v>
      </c>
    </row>
    <row r="91" spans="1:21" x14ac:dyDescent="0.25">
      <c r="A91" s="31">
        <v>8.8000000000000007</v>
      </c>
      <c r="B91" s="8">
        <v>5</v>
      </c>
      <c r="C91" s="10"/>
      <c r="D91" s="10"/>
      <c r="E91" s="11">
        <v>205</v>
      </c>
      <c r="F91" s="12">
        <v>23</v>
      </c>
      <c r="G91" s="13">
        <v>30</v>
      </c>
      <c r="H91" s="14">
        <v>5</v>
      </c>
      <c r="I91" s="16" t="s">
        <v>11</v>
      </c>
      <c r="J91" s="17">
        <v>5</v>
      </c>
      <c r="K91" s="37"/>
      <c r="L91" s="35">
        <v>9.1</v>
      </c>
      <c r="M91" s="8">
        <v>5</v>
      </c>
      <c r="N91" s="10">
        <v>38</v>
      </c>
      <c r="O91" s="10">
        <v>60</v>
      </c>
      <c r="P91" s="11">
        <v>190</v>
      </c>
      <c r="Q91" s="12">
        <v>33</v>
      </c>
      <c r="R91" s="13">
        <v>26</v>
      </c>
      <c r="S91" s="14">
        <v>5</v>
      </c>
      <c r="T91" s="16">
        <v>1</v>
      </c>
      <c r="U91" s="17">
        <v>5</v>
      </c>
    </row>
    <row r="92" spans="1:21" x14ac:dyDescent="0.25">
      <c r="A92" s="31">
        <v>8.9</v>
      </c>
      <c r="B92" s="8">
        <v>4</v>
      </c>
      <c r="C92" s="10"/>
      <c r="D92" s="10"/>
      <c r="E92" s="11">
        <v>204</v>
      </c>
      <c r="F92" s="12">
        <v>22</v>
      </c>
      <c r="G92" s="13">
        <v>29</v>
      </c>
      <c r="H92" s="14">
        <v>4</v>
      </c>
      <c r="I92" s="16">
        <v>-2</v>
      </c>
      <c r="J92" s="17">
        <v>4</v>
      </c>
      <c r="K92" s="37"/>
      <c r="L92" s="35">
        <v>9.1999999999999993</v>
      </c>
      <c r="M92" s="8">
        <v>4</v>
      </c>
      <c r="N92" s="10">
        <v>37</v>
      </c>
      <c r="O92" s="10">
        <v>59</v>
      </c>
      <c r="P92" s="11">
        <v>189</v>
      </c>
      <c r="Q92" s="12">
        <v>32</v>
      </c>
      <c r="R92" s="13">
        <v>25</v>
      </c>
      <c r="S92" s="14">
        <v>4</v>
      </c>
      <c r="T92" s="16">
        <v>0</v>
      </c>
      <c r="U92" s="17">
        <v>4</v>
      </c>
    </row>
    <row r="93" spans="1:21" x14ac:dyDescent="0.25">
      <c r="A93" s="31">
        <v>9</v>
      </c>
      <c r="B93" s="8">
        <v>3</v>
      </c>
      <c r="C93" s="10"/>
      <c r="D93" s="10"/>
      <c r="E93" s="11">
        <v>203</v>
      </c>
      <c r="F93" s="12">
        <v>22</v>
      </c>
      <c r="G93" s="13">
        <v>28</v>
      </c>
      <c r="H93" s="14">
        <v>3</v>
      </c>
      <c r="I93" s="16">
        <v>-3</v>
      </c>
      <c r="J93" s="17">
        <v>3</v>
      </c>
      <c r="K93" s="37"/>
      <c r="L93" s="35">
        <v>9.3000000000000007</v>
      </c>
      <c r="M93" s="8">
        <v>3</v>
      </c>
      <c r="N93" s="10">
        <v>36</v>
      </c>
      <c r="O93" s="10">
        <v>58</v>
      </c>
      <c r="P93" s="11">
        <v>188</v>
      </c>
      <c r="Q93" s="12">
        <v>32</v>
      </c>
      <c r="R93" s="13">
        <v>24</v>
      </c>
      <c r="S93" s="14">
        <v>3</v>
      </c>
      <c r="T93" s="16">
        <v>-1</v>
      </c>
      <c r="U93" s="17">
        <v>3</v>
      </c>
    </row>
    <row r="94" spans="1:21" x14ac:dyDescent="0.25">
      <c r="A94" s="31">
        <v>9.1</v>
      </c>
      <c r="B94" s="8">
        <v>2</v>
      </c>
      <c r="C94" s="10"/>
      <c r="D94" s="10"/>
      <c r="E94" s="11">
        <v>202</v>
      </c>
      <c r="F94" s="12">
        <v>21</v>
      </c>
      <c r="G94" s="13">
        <v>27</v>
      </c>
      <c r="H94" s="14">
        <v>2</v>
      </c>
      <c r="I94" s="16">
        <v>-4</v>
      </c>
      <c r="J94" s="17">
        <v>2</v>
      </c>
      <c r="K94" s="37"/>
      <c r="L94" s="35">
        <v>9.4</v>
      </c>
      <c r="M94" s="8">
        <v>2</v>
      </c>
      <c r="N94" s="10">
        <v>35</v>
      </c>
      <c r="O94" s="10">
        <v>57</v>
      </c>
      <c r="P94" s="11">
        <v>187</v>
      </c>
      <c r="Q94" s="12">
        <v>31</v>
      </c>
      <c r="R94" s="13">
        <v>23</v>
      </c>
      <c r="S94" s="14">
        <v>2</v>
      </c>
      <c r="T94" s="16">
        <v>-2</v>
      </c>
      <c r="U94" s="17">
        <v>2</v>
      </c>
    </row>
    <row r="95" spans="1:21" x14ac:dyDescent="0.25">
      <c r="A95" s="31">
        <v>9.1999999999999993</v>
      </c>
      <c r="B95" s="8">
        <v>1</v>
      </c>
      <c r="C95" s="10"/>
      <c r="D95" s="10"/>
      <c r="E95" s="11">
        <v>201</v>
      </c>
      <c r="F95" s="12">
        <v>21</v>
      </c>
      <c r="G95" s="13">
        <v>26</v>
      </c>
      <c r="H95" s="14">
        <v>1</v>
      </c>
      <c r="I95" s="16">
        <v>-5</v>
      </c>
      <c r="J95" s="17">
        <v>1</v>
      </c>
      <c r="K95" s="37"/>
      <c r="L95" s="35">
        <v>9.5</v>
      </c>
      <c r="M95" s="8">
        <v>1</v>
      </c>
      <c r="N95" s="10">
        <v>34</v>
      </c>
      <c r="O95" s="10">
        <v>56</v>
      </c>
      <c r="P95" s="11">
        <v>186</v>
      </c>
      <c r="Q95" s="12">
        <v>31</v>
      </c>
      <c r="R95" s="13">
        <v>22</v>
      </c>
      <c r="S95" s="14">
        <v>1</v>
      </c>
      <c r="T95" s="16">
        <v>-3</v>
      </c>
      <c r="U95" s="17">
        <v>1</v>
      </c>
    </row>
    <row r="96" spans="1:21" x14ac:dyDescent="0.25">
      <c r="A96" s="31"/>
      <c r="B96" s="8"/>
      <c r="C96" s="10"/>
      <c r="D96" s="10"/>
      <c r="E96" s="11">
        <v>200</v>
      </c>
      <c r="F96" s="12">
        <v>20</v>
      </c>
      <c r="G96" s="15"/>
      <c r="H96" s="14"/>
      <c r="I96" s="18"/>
      <c r="J96" s="17"/>
      <c r="K96" s="37"/>
      <c r="L96" s="35"/>
      <c r="M96" s="8"/>
      <c r="N96" s="10">
        <v>33</v>
      </c>
      <c r="O96" s="10">
        <v>54</v>
      </c>
      <c r="P96" s="11">
        <v>185</v>
      </c>
      <c r="Q96" s="12">
        <v>30</v>
      </c>
      <c r="R96" s="15"/>
      <c r="S96" s="14"/>
      <c r="T96" s="18"/>
      <c r="U96" s="18"/>
    </row>
    <row r="97" spans="1:17" x14ac:dyDescent="0.25">
      <c r="A97" s="20"/>
      <c r="B97" s="20"/>
      <c r="C97" s="20"/>
      <c r="D97" s="20"/>
      <c r="E97" s="11">
        <v>199</v>
      </c>
      <c r="F97" s="12">
        <v>20</v>
      </c>
      <c r="G97" s="20"/>
      <c r="H97" s="20"/>
      <c r="I97" s="20"/>
      <c r="J97" s="20"/>
      <c r="K97" s="33"/>
      <c r="L97" s="20"/>
      <c r="M97" s="20"/>
      <c r="N97" s="10">
        <v>32</v>
      </c>
      <c r="O97" s="10">
        <v>52</v>
      </c>
      <c r="P97" s="11">
        <v>184</v>
      </c>
      <c r="Q97" s="12">
        <v>30</v>
      </c>
    </row>
    <row r="98" spans="1:17" x14ac:dyDescent="0.25">
      <c r="A98" s="20"/>
      <c r="B98" s="20"/>
      <c r="C98" s="20"/>
      <c r="D98" s="20"/>
      <c r="E98" s="11">
        <v>198</v>
      </c>
      <c r="F98" s="12">
        <v>19</v>
      </c>
      <c r="G98" s="20"/>
      <c r="H98" s="20"/>
      <c r="I98" s="20"/>
      <c r="J98" s="20"/>
      <c r="K98" s="33"/>
      <c r="L98" s="20"/>
      <c r="M98" s="20"/>
      <c r="N98" s="10">
        <v>31</v>
      </c>
      <c r="O98" s="10">
        <v>50</v>
      </c>
      <c r="P98" s="11">
        <v>183</v>
      </c>
      <c r="Q98" s="12">
        <v>29</v>
      </c>
    </row>
    <row r="99" spans="1:17" x14ac:dyDescent="0.25">
      <c r="A99" s="20"/>
      <c r="B99" s="20"/>
      <c r="C99" s="20"/>
      <c r="D99" s="20"/>
      <c r="E99" s="11">
        <v>197</v>
      </c>
      <c r="F99" s="12">
        <v>19</v>
      </c>
      <c r="G99" s="20"/>
      <c r="H99" s="20"/>
      <c r="I99" s="20"/>
      <c r="J99" s="20"/>
      <c r="K99" s="33"/>
      <c r="L99" s="20"/>
      <c r="M99" s="20"/>
      <c r="N99" s="10">
        <v>30</v>
      </c>
      <c r="O99" s="10">
        <v>47</v>
      </c>
      <c r="P99" s="11">
        <v>182</v>
      </c>
      <c r="Q99" s="12">
        <v>29</v>
      </c>
    </row>
    <row r="100" spans="1:17" x14ac:dyDescent="0.25">
      <c r="A100" s="20"/>
      <c r="B100" s="20"/>
      <c r="C100" s="20"/>
      <c r="D100" s="20"/>
      <c r="E100" s="11">
        <v>196</v>
      </c>
      <c r="F100" s="12">
        <v>18</v>
      </c>
      <c r="G100" s="20"/>
      <c r="H100" s="20"/>
      <c r="I100" s="20"/>
      <c r="J100" s="20"/>
      <c r="K100" s="33"/>
      <c r="L100" s="20"/>
      <c r="M100" s="20"/>
      <c r="N100" s="10">
        <v>29</v>
      </c>
      <c r="O100" s="10">
        <v>44</v>
      </c>
      <c r="P100" s="11">
        <v>181</v>
      </c>
      <c r="Q100" s="12">
        <v>28</v>
      </c>
    </row>
    <row r="101" spans="1:17" x14ac:dyDescent="0.25">
      <c r="A101" s="20"/>
      <c r="B101" s="20"/>
      <c r="C101" s="20"/>
      <c r="D101" s="20"/>
      <c r="E101" s="11">
        <v>195</v>
      </c>
      <c r="F101" s="12">
        <v>18</v>
      </c>
      <c r="G101" s="20"/>
      <c r="H101" s="20"/>
      <c r="I101" s="20"/>
      <c r="J101" s="20"/>
      <c r="K101" s="33"/>
      <c r="L101" s="20"/>
      <c r="M101" s="20"/>
      <c r="N101" s="10">
        <v>28</v>
      </c>
      <c r="O101" s="10">
        <v>42</v>
      </c>
      <c r="P101" s="11">
        <v>180</v>
      </c>
      <c r="Q101" s="12">
        <v>28</v>
      </c>
    </row>
    <row r="102" spans="1:17" x14ac:dyDescent="0.25">
      <c r="A102" s="20"/>
      <c r="B102" s="20"/>
      <c r="C102" s="20"/>
      <c r="D102" s="20"/>
      <c r="E102" s="11">
        <v>194</v>
      </c>
      <c r="F102" s="12">
        <v>17</v>
      </c>
      <c r="G102" s="20"/>
      <c r="H102" s="20"/>
      <c r="I102" s="20"/>
      <c r="J102" s="20"/>
      <c r="K102" s="33"/>
      <c r="L102" s="20"/>
      <c r="M102" s="20"/>
      <c r="N102" s="10">
        <v>27</v>
      </c>
      <c r="O102" s="10">
        <v>40</v>
      </c>
      <c r="P102" s="11">
        <v>179</v>
      </c>
      <c r="Q102" s="12">
        <v>27</v>
      </c>
    </row>
    <row r="103" spans="1:17" x14ac:dyDescent="0.25">
      <c r="A103" s="20"/>
      <c r="B103" s="20"/>
      <c r="C103" s="20"/>
      <c r="D103" s="20"/>
      <c r="E103" s="11">
        <v>193</v>
      </c>
      <c r="F103" s="12">
        <v>17</v>
      </c>
      <c r="G103" s="20"/>
      <c r="H103" s="20"/>
      <c r="I103" s="20"/>
      <c r="J103" s="20"/>
      <c r="K103" s="33"/>
      <c r="L103" s="20"/>
      <c r="M103" s="20"/>
      <c r="N103" s="10">
        <v>26</v>
      </c>
      <c r="O103" s="10">
        <v>38</v>
      </c>
      <c r="P103" s="11">
        <v>178</v>
      </c>
      <c r="Q103" s="12">
        <v>27</v>
      </c>
    </row>
    <row r="104" spans="1:17" x14ac:dyDescent="0.25">
      <c r="A104" s="20"/>
      <c r="B104" s="20"/>
      <c r="C104" s="20"/>
      <c r="D104" s="20"/>
      <c r="E104" s="11">
        <v>192</v>
      </c>
      <c r="F104" s="12">
        <v>16</v>
      </c>
      <c r="G104" s="20"/>
      <c r="H104" s="20"/>
      <c r="I104" s="20"/>
      <c r="J104" s="20"/>
      <c r="K104" s="33"/>
      <c r="L104" s="20"/>
      <c r="M104" s="20"/>
      <c r="N104" s="10">
        <v>25</v>
      </c>
      <c r="O104" s="10">
        <v>36</v>
      </c>
      <c r="P104" s="11">
        <v>177</v>
      </c>
      <c r="Q104" s="12">
        <v>26</v>
      </c>
    </row>
    <row r="105" spans="1:17" x14ac:dyDescent="0.25">
      <c r="A105" s="20"/>
      <c r="B105" s="20"/>
      <c r="C105" s="20"/>
      <c r="D105" s="20"/>
      <c r="E105" s="11">
        <v>191</v>
      </c>
      <c r="F105" s="12">
        <v>16</v>
      </c>
      <c r="G105" s="20"/>
      <c r="H105" s="20"/>
      <c r="I105" s="20"/>
      <c r="J105" s="20"/>
      <c r="K105" s="33"/>
      <c r="L105" s="20"/>
      <c r="M105" s="20"/>
      <c r="N105" s="10">
        <v>24</v>
      </c>
      <c r="O105" s="10">
        <v>34</v>
      </c>
      <c r="P105" s="11">
        <v>176</v>
      </c>
      <c r="Q105" s="12">
        <v>26</v>
      </c>
    </row>
    <row r="106" spans="1:17" x14ac:dyDescent="0.25">
      <c r="A106" s="20"/>
      <c r="B106" s="20"/>
      <c r="C106" s="20"/>
      <c r="D106" s="20"/>
      <c r="E106" s="11">
        <v>190</v>
      </c>
      <c r="F106" s="12">
        <v>15</v>
      </c>
      <c r="G106" s="20"/>
      <c r="H106" s="20"/>
      <c r="I106" s="20"/>
      <c r="J106" s="20"/>
      <c r="K106" s="33"/>
      <c r="L106" s="20"/>
      <c r="M106" s="20"/>
      <c r="N106" s="10">
        <v>23</v>
      </c>
      <c r="O106" s="10">
        <v>32</v>
      </c>
      <c r="P106" s="11">
        <v>175</v>
      </c>
      <c r="Q106" s="12">
        <v>25</v>
      </c>
    </row>
    <row r="107" spans="1:17" x14ac:dyDescent="0.25">
      <c r="A107" s="20"/>
      <c r="B107" s="20"/>
      <c r="C107" s="20"/>
      <c r="D107" s="20"/>
      <c r="E107" s="11">
        <v>189</v>
      </c>
      <c r="F107" s="12">
        <v>15</v>
      </c>
      <c r="G107" s="20"/>
      <c r="H107" s="20"/>
      <c r="I107" s="20"/>
      <c r="J107" s="20"/>
      <c r="K107" s="33"/>
      <c r="L107" s="20"/>
      <c r="M107" s="20"/>
      <c r="N107" s="10">
        <v>22</v>
      </c>
      <c r="O107" s="10">
        <v>30</v>
      </c>
      <c r="P107" s="11">
        <v>174</v>
      </c>
      <c r="Q107" s="12">
        <v>25</v>
      </c>
    </row>
    <row r="108" spans="1:17" x14ac:dyDescent="0.25">
      <c r="A108" s="20"/>
      <c r="B108" s="20"/>
      <c r="C108" s="20"/>
      <c r="D108" s="20"/>
      <c r="E108" s="11">
        <v>188</v>
      </c>
      <c r="F108" s="12">
        <v>14</v>
      </c>
      <c r="G108" s="20"/>
      <c r="H108" s="20"/>
      <c r="I108" s="20"/>
      <c r="J108" s="20"/>
      <c r="K108" s="33"/>
      <c r="L108" s="20"/>
      <c r="M108" s="20"/>
      <c r="N108" s="10">
        <v>21</v>
      </c>
      <c r="O108" s="10">
        <v>28</v>
      </c>
      <c r="P108" s="11">
        <v>173</v>
      </c>
      <c r="Q108" s="12">
        <v>24</v>
      </c>
    </row>
    <row r="109" spans="1:17" x14ac:dyDescent="0.25">
      <c r="A109" s="20"/>
      <c r="B109" s="20"/>
      <c r="C109" s="20"/>
      <c r="D109" s="20"/>
      <c r="E109" s="11">
        <v>187</v>
      </c>
      <c r="F109" s="12">
        <v>14</v>
      </c>
      <c r="G109" s="20"/>
      <c r="H109" s="20"/>
      <c r="I109" s="20"/>
      <c r="J109" s="20"/>
      <c r="K109" s="33"/>
      <c r="L109" s="20"/>
      <c r="M109" s="20"/>
      <c r="N109" s="10">
        <v>20</v>
      </c>
      <c r="O109" s="10">
        <v>26</v>
      </c>
      <c r="P109" s="11">
        <v>172</v>
      </c>
      <c r="Q109" s="12">
        <v>24</v>
      </c>
    </row>
    <row r="110" spans="1:17" x14ac:dyDescent="0.25">
      <c r="A110" s="20"/>
      <c r="B110" s="20"/>
      <c r="C110" s="20"/>
      <c r="D110" s="20"/>
      <c r="E110" s="11">
        <v>186</v>
      </c>
      <c r="F110" s="12">
        <v>13</v>
      </c>
      <c r="G110" s="20"/>
      <c r="H110" s="20"/>
      <c r="I110" s="20"/>
      <c r="J110" s="20"/>
      <c r="K110" s="33"/>
      <c r="L110" s="20"/>
      <c r="M110" s="20"/>
      <c r="N110" s="10">
        <v>19</v>
      </c>
      <c r="O110" s="10">
        <v>24</v>
      </c>
      <c r="P110" s="11">
        <v>171</v>
      </c>
      <c r="Q110" s="12">
        <v>23</v>
      </c>
    </row>
    <row r="111" spans="1:17" x14ac:dyDescent="0.25">
      <c r="A111" s="20"/>
      <c r="B111" s="20"/>
      <c r="C111" s="20"/>
      <c r="D111" s="20"/>
      <c r="E111" s="11">
        <v>185</v>
      </c>
      <c r="F111" s="12">
        <v>13</v>
      </c>
      <c r="G111" s="20"/>
      <c r="H111" s="20"/>
      <c r="I111" s="20"/>
      <c r="J111" s="20"/>
      <c r="K111" s="33"/>
      <c r="L111" s="20"/>
      <c r="M111" s="20"/>
      <c r="N111" s="10">
        <v>18</v>
      </c>
      <c r="O111" s="10">
        <v>22</v>
      </c>
      <c r="P111" s="11">
        <v>170</v>
      </c>
      <c r="Q111" s="12">
        <v>23</v>
      </c>
    </row>
    <row r="112" spans="1:17" x14ac:dyDescent="0.25">
      <c r="A112" s="20"/>
      <c r="B112" s="20"/>
      <c r="C112" s="20"/>
      <c r="D112" s="20"/>
      <c r="E112" s="11">
        <v>184</v>
      </c>
      <c r="F112" s="12">
        <v>12</v>
      </c>
      <c r="G112" s="20"/>
      <c r="H112" s="20"/>
      <c r="I112" s="20"/>
      <c r="J112" s="20"/>
      <c r="K112" s="33"/>
      <c r="L112" s="20"/>
      <c r="M112" s="20"/>
      <c r="N112" s="10">
        <v>17</v>
      </c>
      <c r="O112" s="10">
        <v>20</v>
      </c>
      <c r="P112" s="11">
        <v>169</v>
      </c>
      <c r="Q112" s="12">
        <v>22</v>
      </c>
    </row>
    <row r="113" spans="1:17" x14ac:dyDescent="0.25">
      <c r="A113" s="20"/>
      <c r="B113" s="20"/>
      <c r="C113" s="20"/>
      <c r="D113" s="20"/>
      <c r="E113" s="11">
        <v>183</v>
      </c>
      <c r="F113" s="12">
        <v>12</v>
      </c>
      <c r="G113" s="20"/>
      <c r="H113" s="20"/>
      <c r="I113" s="20"/>
      <c r="J113" s="20"/>
      <c r="K113" s="33"/>
      <c r="L113" s="20"/>
      <c r="M113" s="20"/>
      <c r="N113" s="10">
        <v>16</v>
      </c>
      <c r="O113" s="10">
        <v>18</v>
      </c>
      <c r="P113" s="11">
        <v>168</v>
      </c>
      <c r="Q113" s="12">
        <v>22</v>
      </c>
    </row>
    <row r="114" spans="1:17" x14ac:dyDescent="0.25">
      <c r="A114" s="20"/>
      <c r="B114" s="20"/>
      <c r="C114" s="20"/>
      <c r="D114" s="20"/>
      <c r="E114" s="11">
        <v>182</v>
      </c>
      <c r="F114" s="12">
        <v>12</v>
      </c>
      <c r="G114" s="20"/>
      <c r="H114" s="20"/>
      <c r="I114" s="20"/>
      <c r="J114" s="20"/>
      <c r="K114" s="33"/>
      <c r="L114" s="20"/>
      <c r="M114" s="20"/>
      <c r="N114" s="10">
        <v>15</v>
      </c>
      <c r="O114" s="10">
        <v>16</v>
      </c>
      <c r="P114" s="11">
        <v>167</v>
      </c>
      <c r="Q114" s="12">
        <v>21</v>
      </c>
    </row>
    <row r="115" spans="1:17" x14ac:dyDescent="0.25">
      <c r="A115" s="20"/>
      <c r="B115" s="20"/>
      <c r="C115" s="20"/>
      <c r="D115" s="20"/>
      <c r="E115" s="11">
        <v>181</v>
      </c>
      <c r="F115" s="12">
        <v>11</v>
      </c>
      <c r="G115" s="20"/>
      <c r="H115" s="20"/>
      <c r="I115" s="20"/>
      <c r="J115" s="20"/>
      <c r="K115" s="33"/>
      <c r="L115" s="20"/>
      <c r="M115" s="20"/>
      <c r="N115" s="10">
        <v>14</v>
      </c>
      <c r="O115" s="10">
        <v>14</v>
      </c>
      <c r="P115" s="11">
        <v>166</v>
      </c>
      <c r="Q115" s="12">
        <v>21</v>
      </c>
    </row>
    <row r="116" spans="1:17" x14ac:dyDescent="0.25">
      <c r="A116" s="20"/>
      <c r="B116" s="20"/>
      <c r="C116" s="20"/>
      <c r="D116" s="20"/>
      <c r="E116" s="11">
        <v>180</v>
      </c>
      <c r="F116" s="12">
        <v>11</v>
      </c>
      <c r="G116" s="20"/>
      <c r="H116" s="20"/>
      <c r="I116" s="20"/>
      <c r="J116" s="20"/>
      <c r="K116" s="33"/>
      <c r="L116" s="20"/>
      <c r="M116" s="20"/>
      <c r="N116" s="10">
        <v>13</v>
      </c>
      <c r="O116" s="10">
        <v>12</v>
      </c>
      <c r="P116" s="11">
        <v>165</v>
      </c>
      <c r="Q116" s="12">
        <v>20</v>
      </c>
    </row>
    <row r="117" spans="1:17" x14ac:dyDescent="0.25">
      <c r="A117" s="20"/>
      <c r="B117" s="20"/>
      <c r="C117" s="20"/>
      <c r="D117" s="20"/>
      <c r="E117" s="11">
        <v>179</v>
      </c>
      <c r="F117" s="12">
        <v>11</v>
      </c>
      <c r="G117" s="20"/>
      <c r="H117" s="20"/>
      <c r="I117" s="20"/>
      <c r="J117" s="20"/>
      <c r="K117" s="33"/>
      <c r="L117" s="20"/>
      <c r="M117" s="20"/>
      <c r="N117" s="10">
        <v>12</v>
      </c>
      <c r="O117" s="10">
        <v>10</v>
      </c>
      <c r="P117" s="11">
        <v>164</v>
      </c>
      <c r="Q117" s="12">
        <v>20</v>
      </c>
    </row>
    <row r="118" spans="1:17" x14ac:dyDescent="0.25">
      <c r="A118" s="20"/>
      <c r="B118" s="20"/>
      <c r="C118" s="20"/>
      <c r="D118" s="20"/>
      <c r="E118" s="11">
        <v>178</v>
      </c>
      <c r="F118" s="12">
        <v>10</v>
      </c>
      <c r="G118" s="20"/>
      <c r="H118" s="20"/>
      <c r="I118" s="20"/>
      <c r="J118" s="20"/>
      <c r="K118" s="33"/>
      <c r="L118" s="20"/>
      <c r="M118" s="20"/>
      <c r="N118" s="10">
        <v>11</v>
      </c>
      <c r="O118" s="10">
        <v>9</v>
      </c>
      <c r="P118" s="11">
        <v>163</v>
      </c>
      <c r="Q118" s="12">
        <v>19</v>
      </c>
    </row>
    <row r="119" spans="1:17" x14ac:dyDescent="0.25">
      <c r="A119" s="20"/>
      <c r="B119" s="20"/>
      <c r="C119" s="20"/>
      <c r="D119" s="20"/>
      <c r="E119" s="11">
        <v>177</v>
      </c>
      <c r="F119" s="12">
        <v>10</v>
      </c>
      <c r="G119" s="20"/>
      <c r="H119" s="20"/>
      <c r="I119" s="20"/>
      <c r="J119" s="20"/>
      <c r="K119" s="33"/>
      <c r="L119" s="20"/>
      <c r="M119" s="20"/>
      <c r="N119" s="10">
        <v>10</v>
      </c>
      <c r="O119" s="10">
        <v>8</v>
      </c>
      <c r="P119" s="11">
        <v>162</v>
      </c>
      <c r="Q119" s="12">
        <v>19</v>
      </c>
    </row>
    <row r="120" spans="1:17" x14ac:dyDescent="0.25">
      <c r="A120" s="20"/>
      <c r="B120" s="20"/>
      <c r="C120" s="20"/>
      <c r="D120" s="20"/>
      <c r="E120" s="11">
        <v>176</v>
      </c>
      <c r="F120" s="12">
        <v>10</v>
      </c>
      <c r="G120" s="20"/>
      <c r="H120" s="20"/>
      <c r="I120" s="20"/>
      <c r="J120" s="20"/>
      <c r="K120" s="33"/>
      <c r="L120" s="20"/>
      <c r="M120" s="20"/>
      <c r="N120" s="10">
        <v>9</v>
      </c>
      <c r="O120" s="10">
        <v>7</v>
      </c>
      <c r="P120" s="11">
        <v>161</v>
      </c>
      <c r="Q120" s="12">
        <v>18</v>
      </c>
    </row>
    <row r="121" spans="1:17" x14ac:dyDescent="0.25">
      <c r="A121" s="20"/>
      <c r="B121" s="20"/>
      <c r="C121" s="20"/>
      <c r="D121" s="20"/>
      <c r="E121" s="11">
        <v>175</v>
      </c>
      <c r="F121" s="12">
        <v>9</v>
      </c>
      <c r="G121" s="20"/>
      <c r="H121" s="20"/>
      <c r="I121" s="20"/>
      <c r="J121" s="20"/>
      <c r="K121" s="33"/>
      <c r="L121" s="20"/>
      <c r="M121" s="20"/>
      <c r="N121" s="10">
        <v>8</v>
      </c>
      <c r="O121" s="10">
        <v>6</v>
      </c>
      <c r="P121" s="11">
        <v>160</v>
      </c>
      <c r="Q121" s="12">
        <v>18</v>
      </c>
    </row>
    <row r="122" spans="1:17" x14ac:dyDescent="0.25">
      <c r="A122" s="20"/>
      <c r="B122" s="20"/>
      <c r="C122" s="20"/>
      <c r="D122" s="20"/>
      <c r="E122" s="11">
        <v>174</v>
      </c>
      <c r="F122" s="12">
        <v>9</v>
      </c>
      <c r="G122" s="20"/>
      <c r="H122" s="20"/>
      <c r="I122" s="20"/>
      <c r="J122" s="20"/>
      <c r="K122" s="33"/>
      <c r="L122" s="20"/>
      <c r="M122" s="20"/>
      <c r="N122" s="10">
        <v>7</v>
      </c>
      <c r="O122" s="10">
        <v>5</v>
      </c>
      <c r="P122" s="11">
        <v>159</v>
      </c>
      <c r="Q122" s="12">
        <v>17</v>
      </c>
    </row>
    <row r="123" spans="1:17" x14ac:dyDescent="0.25">
      <c r="A123" s="20"/>
      <c r="B123" s="20"/>
      <c r="C123" s="20"/>
      <c r="D123" s="20"/>
      <c r="E123" s="11">
        <v>173</v>
      </c>
      <c r="F123" s="12">
        <v>9</v>
      </c>
      <c r="G123" s="20"/>
      <c r="H123" s="20"/>
      <c r="I123" s="20"/>
      <c r="J123" s="20"/>
      <c r="K123" s="33"/>
      <c r="L123" s="20"/>
      <c r="M123" s="20"/>
      <c r="N123" s="10">
        <v>6</v>
      </c>
      <c r="O123" s="10">
        <v>4</v>
      </c>
      <c r="P123" s="11">
        <v>158</v>
      </c>
      <c r="Q123" s="12">
        <v>17</v>
      </c>
    </row>
    <row r="124" spans="1:17" x14ac:dyDescent="0.25">
      <c r="A124" s="20"/>
      <c r="B124" s="20"/>
      <c r="C124" s="20"/>
      <c r="D124" s="20"/>
      <c r="E124" s="11">
        <v>172</v>
      </c>
      <c r="F124" s="12">
        <v>8</v>
      </c>
      <c r="G124" s="20"/>
      <c r="H124" s="20"/>
      <c r="I124" s="20"/>
      <c r="J124" s="20"/>
      <c r="K124" s="33"/>
      <c r="L124" s="20"/>
      <c r="M124" s="20"/>
      <c r="N124" s="10">
        <v>5</v>
      </c>
      <c r="O124" s="10">
        <v>3</v>
      </c>
      <c r="P124" s="11">
        <v>157</v>
      </c>
      <c r="Q124" s="12">
        <v>16</v>
      </c>
    </row>
    <row r="125" spans="1:17" x14ac:dyDescent="0.25">
      <c r="A125" s="20"/>
      <c r="B125" s="20"/>
      <c r="C125" s="20"/>
      <c r="D125" s="20"/>
      <c r="E125" s="11">
        <v>171</v>
      </c>
      <c r="F125" s="12">
        <v>8</v>
      </c>
      <c r="G125" s="20"/>
      <c r="H125" s="20"/>
      <c r="I125" s="20"/>
      <c r="J125" s="20"/>
      <c r="K125" s="33"/>
      <c r="L125" s="20"/>
      <c r="M125" s="20"/>
      <c r="N125" s="10">
        <v>4</v>
      </c>
      <c r="O125" s="10">
        <v>2</v>
      </c>
      <c r="P125" s="11">
        <v>156</v>
      </c>
      <c r="Q125" s="12">
        <v>16</v>
      </c>
    </row>
    <row r="126" spans="1:17" x14ac:dyDescent="0.25">
      <c r="A126" s="20"/>
      <c r="B126" s="20"/>
      <c r="C126" s="20"/>
      <c r="D126" s="20"/>
      <c r="E126" s="11">
        <v>170</v>
      </c>
      <c r="F126" s="12">
        <v>8</v>
      </c>
      <c r="G126" s="20"/>
      <c r="H126" s="20"/>
      <c r="I126" s="20"/>
      <c r="J126" s="20"/>
      <c r="K126" s="33"/>
      <c r="L126" s="20"/>
      <c r="M126" s="20"/>
      <c r="N126" s="10">
        <v>3</v>
      </c>
      <c r="O126" s="10">
        <v>1</v>
      </c>
      <c r="P126" s="11">
        <v>155</v>
      </c>
      <c r="Q126" s="12">
        <v>15</v>
      </c>
    </row>
    <row r="127" spans="1:17" x14ac:dyDescent="0.25">
      <c r="A127" s="20"/>
      <c r="B127" s="20"/>
      <c r="C127" s="20"/>
      <c r="D127" s="20"/>
      <c r="E127" s="11">
        <v>169</v>
      </c>
      <c r="F127" s="12">
        <v>7</v>
      </c>
      <c r="G127" s="20"/>
      <c r="H127" s="20"/>
      <c r="I127" s="20"/>
      <c r="J127" s="20"/>
      <c r="K127" s="33"/>
      <c r="L127" s="20"/>
      <c r="M127" s="20"/>
      <c r="P127" s="11">
        <v>154</v>
      </c>
      <c r="Q127" s="12">
        <v>15</v>
      </c>
    </row>
    <row r="128" spans="1:17" x14ac:dyDescent="0.25">
      <c r="A128" s="20"/>
      <c r="B128" s="20"/>
      <c r="C128" s="20"/>
      <c r="D128" s="20"/>
      <c r="E128" s="11">
        <v>168</v>
      </c>
      <c r="F128" s="12">
        <v>7</v>
      </c>
      <c r="G128" s="20"/>
      <c r="H128" s="20"/>
      <c r="I128" s="20"/>
      <c r="J128" s="20"/>
      <c r="K128" s="33"/>
      <c r="L128" s="20"/>
      <c r="M128" s="20"/>
      <c r="P128" s="11">
        <v>153</v>
      </c>
      <c r="Q128" s="12">
        <v>14</v>
      </c>
    </row>
    <row r="129" spans="1:17" x14ac:dyDescent="0.25">
      <c r="A129" s="20"/>
      <c r="B129" s="20"/>
      <c r="C129" s="20"/>
      <c r="D129" s="20"/>
      <c r="E129" s="11">
        <v>167</v>
      </c>
      <c r="F129" s="12">
        <v>7</v>
      </c>
      <c r="G129" s="20"/>
      <c r="H129" s="20"/>
      <c r="I129" s="20"/>
      <c r="J129" s="20"/>
      <c r="K129" s="33"/>
      <c r="L129" s="20"/>
      <c r="M129" s="20"/>
      <c r="P129" s="11">
        <v>152</v>
      </c>
      <c r="Q129" s="12">
        <v>14</v>
      </c>
    </row>
    <row r="130" spans="1:17" x14ac:dyDescent="0.25">
      <c r="A130" s="20"/>
      <c r="B130" s="20"/>
      <c r="C130" s="20"/>
      <c r="D130" s="20"/>
      <c r="E130" s="11">
        <v>166</v>
      </c>
      <c r="F130" s="12">
        <v>6</v>
      </c>
      <c r="G130" s="20"/>
      <c r="H130" s="20"/>
      <c r="I130" s="20"/>
      <c r="J130" s="20"/>
      <c r="K130" s="33"/>
      <c r="L130" s="20"/>
      <c r="M130" s="20"/>
      <c r="P130" s="11">
        <v>151</v>
      </c>
      <c r="Q130" s="12">
        <v>13</v>
      </c>
    </row>
    <row r="131" spans="1:17" x14ac:dyDescent="0.25">
      <c r="A131" s="20"/>
      <c r="B131" s="20"/>
      <c r="C131" s="20"/>
      <c r="D131" s="20"/>
      <c r="E131" s="11">
        <v>165</v>
      </c>
      <c r="F131" s="12">
        <v>6</v>
      </c>
      <c r="G131" s="20"/>
      <c r="H131" s="20"/>
      <c r="I131" s="20"/>
      <c r="J131" s="20"/>
      <c r="K131" s="33"/>
      <c r="L131" s="20"/>
      <c r="M131" s="20"/>
      <c r="P131" s="11">
        <v>150</v>
      </c>
      <c r="Q131" s="12">
        <v>13</v>
      </c>
    </row>
    <row r="132" spans="1:17" x14ac:dyDescent="0.25">
      <c r="A132" s="19"/>
      <c r="B132" s="20"/>
      <c r="C132" s="20"/>
      <c r="D132" s="20"/>
      <c r="E132" s="11">
        <v>164</v>
      </c>
      <c r="F132" s="12">
        <v>6</v>
      </c>
      <c r="G132" s="20"/>
      <c r="H132" s="20"/>
      <c r="I132" s="20"/>
      <c r="J132" s="20"/>
      <c r="K132" s="33"/>
      <c r="L132" s="20"/>
      <c r="M132" s="20"/>
      <c r="P132" s="11">
        <v>149</v>
      </c>
      <c r="Q132" s="12">
        <v>12</v>
      </c>
    </row>
    <row r="133" spans="1:17" x14ac:dyDescent="0.25">
      <c r="A133" s="19"/>
      <c r="B133" s="20"/>
      <c r="C133" s="20"/>
      <c r="D133" s="20"/>
      <c r="E133" s="11">
        <v>163</v>
      </c>
      <c r="F133" s="12">
        <v>5</v>
      </c>
      <c r="G133" s="20"/>
      <c r="H133" s="20"/>
      <c r="I133" s="20"/>
      <c r="J133" s="20"/>
      <c r="K133" s="33"/>
      <c r="L133" s="20"/>
      <c r="M133" s="20"/>
      <c r="P133" s="11">
        <v>148</v>
      </c>
      <c r="Q133" s="12">
        <v>12</v>
      </c>
    </row>
    <row r="134" spans="1:17" x14ac:dyDescent="0.25">
      <c r="A134" s="19"/>
      <c r="B134" s="20"/>
      <c r="C134" s="20"/>
      <c r="D134" s="20"/>
      <c r="E134" s="11">
        <v>162</v>
      </c>
      <c r="F134" s="12">
        <v>5</v>
      </c>
      <c r="G134" s="20"/>
      <c r="H134" s="20"/>
      <c r="I134" s="20"/>
      <c r="J134" s="20"/>
      <c r="K134" s="33"/>
      <c r="L134" s="20"/>
      <c r="M134" s="20"/>
      <c r="P134" s="11">
        <v>147</v>
      </c>
      <c r="Q134" s="12">
        <v>11</v>
      </c>
    </row>
    <row r="135" spans="1:17" x14ac:dyDescent="0.25">
      <c r="A135" s="19"/>
      <c r="B135" s="20"/>
      <c r="C135" s="20"/>
      <c r="D135" s="20"/>
      <c r="E135" s="11">
        <v>161</v>
      </c>
      <c r="F135" s="12">
        <v>5</v>
      </c>
      <c r="G135" s="20"/>
      <c r="H135" s="20"/>
      <c r="I135" s="20"/>
      <c r="J135" s="20"/>
      <c r="K135" s="33"/>
      <c r="L135" s="20"/>
      <c r="M135" s="20"/>
      <c r="P135" s="11">
        <v>146</v>
      </c>
      <c r="Q135" s="12">
        <v>11</v>
      </c>
    </row>
    <row r="136" spans="1:17" x14ac:dyDescent="0.25">
      <c r="A136" s="19"/>
      <c r="B136" s="20"/>
      <c r="C136" s="20"/>
      <c r="D136" s="20"/>
      <c r="E136" s="11">
        <v>160</v>
      </c>
      <c r="F136" s="12">
        <v>4</v>
      </c>
      <c r="G136" s="20"/>
      <c r="H136" s="20"/>
      <c r="I136" s="20"/>
      <c r="J136" s="20"/>
      <c r="K136" s="33"/>
      <c r="L136" s="20"/>
      <c r="M136" s="20"/>
      <c r="P136" s="11">
        <v>145</v>
      </c>
      <c r="Q136" s="12">
        <v>10</v>
      </c>
    </row>
    <row r="137" spans="1:17" x14ac:dyDescent="0.25">
      <c r="A137" s="19"/>
      <c r="B137" s="20"/>
      <c r="C137" s="20"/>
      <c r="D137" s="20"/>
      <c r="E137" s="11">
        <v>159</v>
      </c>
      <c r="F137" s="12">
        <v>4</v>
      </c>
      <c r="G137" s="20"/>
      <c r="H137" s="20"/>
      <c r="I137" s="20"/>
      <c r="J137" s="20"/>
      <c r="K137" s="33"/>
      <c r="L137" s="20"/>
      <c r="M137" s="20"/>
      <c r="P137" s="11">
        <v>144</v>
      </c>
      <c r="Q137" s="12">
        <v>10</v>
      </c>
    </row>
    <row r="138" spans="1:17" x14ac:dyDescent="0.25">
      <c r="A138" s="19"/>
      <c r="B138" s="20"/>
      <c r="C138" s="20"/>
      <c r="D138" s="20"/>
      <c r="E138" s="11">
        <v>158</v>
      </c>
      <c r="F138" s="12">
        <v>4</v>
      </c>
      <c r="G138" s="20"/>
      <c r="H138" s="20"/>
      <c r="I138" s="20"/>
      <c r="J138" s="20"/>
      <c r="K138" s="33"/>
      <c r="L138" s="20"/>
      <c r="M138" s="20"/>
      <c r="P138" s="11">
        <v>143</v>
      </c>
      <c r="Q138" s="12">
        <v>10</v>
      </c>
    </row>
    <row r="139" spans="1:17" x14ac:dyDescent="0.25">
      <c r="A139" s="19"/>
      <c r="B139" s="20"/>
      <c r="C139" s="20"/>
      <c r="D139" s="20"/>
      <c r="E139" s="11">
        <v>157</v>
      </c>
      <c r="F139" s="12">
        <v>4</v>
      </c>
      <c r="G139" s="20"/>
      <c r="H139" s="20"/>
      <c r="I139" s="20"/>
      <c r="J139" s="20"/>
      <c r="K139" s="33"/>
      <c r="L139" s="20"/>
      <c r="M139" s="20"/>
      <c r="P139" s="11">
        <v>142</v>
      </c>
      <c r="Q139" s="12">
        <v>9</v>
      </c>
    </row>
    <row r="140" spans="1:17" x14ac:dyDescent="0.25">
      <c r="A140" s="19"/>
      <c r="B140" s="20"/>
      <c r="C140" s="20"/>
      <c r="D140" s="20"/>
      <c r="E140" s="11">
        <v>156</v>
      </c>
      <c r="F140" s="12">
        <v>3</v>
      </c>
      <c r="G140" s="20"/>
      <c r="H140" s="20"/>
      <c r="I140" s="20"/>
      <c r="J140" s="20"/>
      <c r="K140" s="33"/>
      <c r="L140" s="20"/>
      <c r="M140" s="20"/>
      <c r="P140" s="11">
        <v>141</v>
      </c>
      <c r="Q140" s="12">
        <v>9</v>
      </c>
    </row>
    <row r="141" spans="1:17" x14ac:dyDescent="0.25">
      <c r="A141" s="19"/>
      <c r="B141" s="20"/>
      <c r="C141" s="20"/>
      <c r="D141" s="20"/>
      <c r="E141" s="11">
        <v>155</v>
      </c>
      <c r="F141" s="12">
        <v>3</v>
      </c>
      <c r="G141" s="20"/>
      <c r="H141" s="20"/>
      <c r="I141" s="20"/>
      <c r="J141" s="20"/>
      <c r="K141" s="33"/>
      <c r="L141" s="20"/>
      <c r="M141" s="20"/>
      <c r="P141" s="11">
        <v>140</v>
      </c>
      <c r="Q141" s="12">
        <v>9</v>
      </c>
    </row>
    <row r="142" spans="1:17" x14ac:dyDescent="0.25">
      <c r="A142" s="19"/>
      <c r="B142" s="20"/>
      <c r="C142" s="20"/>
      <c r="D142" s="20"/>
      <c r="E142" s="11">
        <v>154</v>
      </c>
      <c r="F142" s="12">
        <v>3</v>
      </c>
      <c r="G142" s="20"/>
      <c r="H142" s="20"/>
      <c r="I142" s="20"/>
      <c r="J142" s="20"/>
      <c r="K142" s="33"/>
      <c r="L142" s="20"/>
      <c r="M142" s="20"/>
      <c r="P142" s="11">
        <v>139</v>
      </c>
      <c r="Q142" s="12">
        <v>8</v>
      </c>
    </row>
    <row r="143" spans="1:17" x14ac:dyDescent="0.25">
      <c r="A143" s="19"/>
      <c r="B143" s="20"/>
      <c r="C143" s="20"/>
      <c r="D143" s="20"/>
      <c r="E143" s="11">
        <v>153</v>
      </c>
      <c r="F143" s="12">
        <v>3</v>
      </c>
      <c r="G143" s="20"/>
      <c r="H143" s="20"/>
      <c r="I143" s="20"/>
      <c r="J143" s="20"/>
      <c r="K143" s="33"/>
      <c r="P143" s="11">
        <v>138</v>
      </c>
      <c r="Q143" s="12">
        <v>8</v>
      </c>
    </row>
    <row r="144" spans="1:17" x14ac:dyDescent="0.25">
      <c r="A144" s="19"/>
      <c r="B144" s="20"/>
      <c r="C144" s="20"/>
      <c r="D144" s="20"/>
      <c r="E144" s="11">
        <v>152</v>
      </c>
      <c r="F144" s="12">
        <v>2</v>
      </c>
      <c r="G144" s="20"/>
      <c r="H144" s="20"/>
      <c r="I144" s="20"/>
      <c r="J144" s="20"/>
      <c r="K144" s="33"/>
      <c r="P144" s="11">
        <v>137</v>
      </c>
      <c r="Q144" s="12">
        <v>8</v>
      </c>
    </row>
    <row r="145" spans="1:17" x14ac:dyDescent="0.25">
      <c r="A145" s="19"/>
      <c r="B145" s="20"/>
      <c r="C145" s="20"/>
      <c r="D145" s="20"/>
      <c r="E145" s="11">
        <v>151</v>
      </c>
      <c r="F145" s="12">
        <v>2</v>
      </c>
      <c r="G145" s="20"/>
      <c r="H145" s="20"/>
      <c r="I145" s="20"/>
      <c r="J145" s="20"/>
      <c r="K145" s="33"/>
      <c r="P145" s="11">
        <v>136</v>
      </c>
      <c r="Q145" s="12">
        <v>7</v>
      </c>
    </row>
    <row r="146" spans="1:17" x14ac:dyDescent="0.25">
      <c r="A146" s="19"/>
      <c r="B146" s="20"/>
      <c r="C146" s="20"/>
      <c r="D146" s="20"/>
      <c r="E146" s="11">
        <v>150</v>
      </c>
      <c r="F146" s="12">
        <v>2</v>
      </c>
      <c r="G146" s="20"/>
      <c r="H146" s="20"/>
      <c r="I146" s="20"/>
      <c r="J146" s="20"/>
      <c r="K146" s="33"/>
      <c r="P146" s="11">
        <v>135</v>
      </c>
      <c r="Q146" s="12">
        <v>7</v>
      </c>
    </row>
    <row r="147" spans="1:17" x14ac:dyDescent="0.25">
      <c r="A147" s="19"/>
      <c r="B147" s="20"/>
      <c r="C147" s="20"/>
      <c r="D147" s="20"/>
      <c r="E147" s="11">
        <v>149</v>
      </c>
      <c r="F147" s="12">
        <v>2</v>
      </c>
      <c r="G147" s="20"/>
      <c r="H147" s="20"/>
      <c r="I147" s="20"/>
      <c r="J147" s="20"/>
      <c r="K147" s="33"/>
      <c r="P147" s="11">
        <v>134</v>
      </c>
      <c r="Q147" s="12">
        <v>7</v>
      </c>
    </row>
    <row r="148" spans="1:17" x14ac:dyDescent="0.25">
      <c r="A148" s="19"/>
      <c r="B148" s="20"/>
      <c r="C148" s="20"/>
      <c r="D148" s="20"/>
      <c r="E148" s="11">
        <v>148</v>
      </c>
      <c r="F148" s="12">
        <v>1</v>
      </c>
      <c r="G148" s="20"/>
      <c r="H148" s="20"/>
      <c r="I148" s="20"/>
      <c r="J148" s="20"/>
      <c r="K148" s="33"/>
      <c r="P148" s="11">
        <v>133</v>
      </c>
      <c r="Q148" s="12">
        <v>6</v>
      </c>
    </row>
    <row r="149" spans="1:17" x14ac:dyDescent="0.25">
      <c r="A149" s="19"/>
      <c r="B149" s="20"/>
      <c r="C149" s="20"/>
      <c r="D149" s="20"/>
      <c r="E149" s="11">
        <v>147</v>
      </c>
      <c r="F149" s="12">
        <v>1</v>
      </c>
      <c r="G149" s="20"/>
      <c r="H149" s="20"/>
      <c r="I149" s="20"/>
      <c r="J149" s="20"/>
      <c r="K149" s="33"/>
      <c r="P149" s="11">
        <v>132</v>
      </c>
      <c r="Q149" s="12">
        <v>6</v>
      </c>
    </row>
    <row r="150" spans="1:17" x14ac:dyDescent="0.25">
      <c r="A150" s="19"/>
      <c r="B150" s="20"/>
      <c r="C150" s="20"/>
      <c r="D150" s="20"/>
      <c r="E150" s="11">
        <v>146</v>
      </c>
      <c r="F150" s="12">
        <v>1</v>
      </c>
      <c r="G150" s="20"/>
      <c r="H150" s="20"/>
      <c r="I150" s="20"/>
      <c r="J150" s="20"/>
      <c r="K150" s="33"/>
      <c r="P150" s="11">
        <v>131</v>
      </c>
      <c r="Q150" s="12">
        <v>6</v>
      </c>
    </row>
    <row r="151" spans="1:17" x14ac:dyDescent="0.25">
      <c r="A151" s="19"/>
      <c r="B151" s="20"/>
      <c r="C151" s="20"/>
      <c r="D151" s="20"/>
      <c r="E151" s="11">
        <v>145</v>
      </c>
      <c r="F151" s="12">
        <v>1</v>
      </c>
      <c r="G151" s="20"/>
      <c r="H151" s="20"/>
      <c r="I151" s="20"/>
      <c r="J151" s="20"/>
      <c r="K151" s="33"/>
      <c r="P151" s="11">
        <v>130</v>
      </c>
      <c r="Q151" s="12">
        <v>5</v>
      </c>
    </row>
    <row r="152" spans="1:17" x14ac:dyDescent="0.25">
      <c r="A152" s="19"/>
      <c r="B152" s="20"/>
      <c r="C152" s="20"/>
      <c r="D152" s="20"/>
      <c r="E152" s="20"/>
      <c r="F152" s="20"/>
      <c r="G152" s="20"/>
      <c r="H152" s="20"/>
      <c r="I152" s="20"/>
      <c r="J152" s="20"/>
      <c r="K152" s="33"/>
      <c r="P152" s="11">
        <v>129</v>
      </c>
      <c r="Q152" s="12">
        <v>5</v>
      </c>
    </row>
    <row r="153" spans="1:17" x14ac:dyDescent="0.25">
      <c r="A153" s="19"/>
      <c r="B153" s="20"/>
      <c r="C153" s="20"/>
      <c r="D153" s="20"/>
      <c r="E153" s="20"/>
      <c r="F153" s="20"/>
      <c r="G153" s="20"/>
      <c r="H153" s="20"/>
      <c r="I153" s="20"/>
      <c r="J153" s="20"/>
      <c r="K153" s="33"/>
      <c r="P153" s="11">
        <v>128</v>
      </c>
      <c r="Q153" s="12">
        <v>5</v>
      </c>
    </row>
    <row r="154" spans="1:17" x14ac:dyDescent="0.25">
      <c r="A154" s="19"/>
      <c r="B154" s="20"/>
      <c r="C154" s="20"/>
      <c r="D154" s="20"/>
      <c r="E154" s="20"/>
      <c r="F154" s="20"/>
      <c r="G154" s="20"/>
      <c r="H154" s="20"/>
      <c r="I154" s="20"/>
      <c r="J154" s="20"/>
      <c r="K154" s="33"/>
      <c r="P154" s="11">
        <v>127</v>
      </c>
      <c r="Q154" s="12">
        <v>4</v>
      </c>
    </row>
    <row r="155" spans="1:17" x14ac:dyDescent="0.25">
      <c r="A155" s="19"/>
      <c r="B155" s="20"/>
      <c r="C155" s="20"/>
      <c r="D155" s="20"/>
      <c r="E155" s="20"/>
      <c r="F155" s="20"/>
      <c r="G155" s="20"/>
      <c r="H155" s="20"/>
      <c r="I155" s="20"/>
      <c r="J155" s="20"/>
      <c r="K155" s="33"/>
      <c r="P155" s="11">
        <v>126</v>
      </c>
      <c r="Q155" s="12">
        <v>4</v>
      </c>
    </row>
    <row r="156" spans="1:17" x14ac:dyDescent="0.25">
      <c r="A156" s="19"/>
      <c r="B156" s="20"/>
      <c r="C156" s="20"/>
      <c r="D156" s="20"/>
      <c r="E156" s="20"/>
      <c r="F156" s="20"/>
      <c r="G156" s="20"/>
      <c r="H156" s="20"/>
      <c r="I156" s="20"/>
      <c r="J156" s="20"/>
      <c r="K156" s="33"/>
      <c r="P156" s="11">
        <v>125</v>
      </c>
      <c r="Q156" s="12">
        <v>4</v>
      </c>
    </row>
    <row r="157" spans="1:17" x14ac:dyDescent="0.25">
      <c r="A157" s="19"/>
      <c r="B157" s="20"/>
      <c r="C157" s="20"/>
      <c r="D157" s="20"/>
      <c r="E157" s="20"/>
      <c r="F157" s="20"/>
      <c r="G157" s="20"/>
      <c r="H157" s="20"/>
      <c r="I157" s="20"/>
      <c r="J157" s="20"/>
      <c r="K157" s="33"/>
      <c r="P157" s="11">
        <v>124</v>
      </c>
      <c r="Q157" s="12">
        <v>3</v>
      </c>
    </row>
    <row r="158" spans="1:17" x14ac:dyDescent="0.25">
      <c r="A158" s="19"/>
      <c r="B158" s="20"/>
      <c r="C158" s="20"/>
      <c r="D158" s="20"/>
      <c r="E158" s="20"/>
      <c r="F158" s="20"/>
      <c r="G158" s="20"/>
      <c r="H158" s="20"/>
      <c r="I158" s="20"/>
      <c r="J158" s="20"/>
      <c r="K158" s="33"/>
      <c r="P158" s="11">
        <v>123</v>
      </c>
      <c r="Q158" s="12">
        <v>3</v>
      </c>
    </row>
    <row r="159" spans="1:17" x14ac:dyDescent="0.25">
      <c r="A159" s="19"/>
      <c r="B159" s="20"/>
      <c r="C159" s="20"/>
      <c r="D159" s="20"/>
      <c r="E159" s="20"/>
      <c r="F159" s="20"/>
      <c r="G159" s="20"/>
      <c r="H159" s="20"/>
      <c r="I159" s="20"/>
      <c r="J159" s="20"/>
      <c r="K159" s="33"/>
      <c r="P159" s="11">
        <v>122</v>
      </c>
      <c r="Q159" s="12">
        <v>3</v>
      </c>
    </row>
    <row r="160" spans="1:17" x14ac:dyDescent="0.25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33"/>
      <c r="P160" s="11">
        <v>121</v>
      </c>
      <c r="Q160" s="12">
        <v>2</v>
      </c>
    </row>
    <row r="161" spans="1:17" x14ac:dyDescent="0.25">
      <c r="A161" s="19"/>
      <c r="B161" s="20"/>
      <c r="C161" s="20"/>
      <c r="D161" s="20"/>
      <c r="E161" s="20"/>
      <c r="F161" s="20"/>
      <c r="G161" s="20"/>
      <c r="H161" s="20"/>
      <c r="I161" s="20"/>
      <c r="J161" s="20"/>
      <c r="K161" s="33"/>
      <c r="P161" s="11">
        <v>120</v>
      </c>
      <c r="Q161" s="12">
        <v>2</v>
      </c>
    </row>
    <row r="162" spans="1:17" x14ac:dyDescent="0.25">
      <c r="A162" s="19"/>
      <c r="B162" s="20"/>
      <c r="C162" s="20"/>
      <c r="D162" s="20"/>
      <c r="E162" s="20"/>
      <c r="F162" s="20"/>
      <c r="G162" s="20"/>
      <c r="H162" s="20"/>
      <c r="I162" s="20"/>
      <c r="J162" s="20"/>
      <c r="K162" s="33"/>
      <c r="P162" s="11">
        <v>119</v>
      </c>
      <c r="Q162" s="12">
        <v>2</v>
      </c>
    </row>
    <row r="163" spans="1:17" x14ac:dyDescent="0.25">
      <c r="A163" s="19"/>
      <c r="B163" s="20"/>
      <c r="C163" s="20"/>
      <c r="D163" s="20"/>
      <c r="E163" s="20"/>
      <c r="F163" s="20"/>
      <c r="G163" s="20"/>
      <c r="H163" s="20"/>
      <c r="I163" s="20"/>
      <c r="J163" s="20"/>
      <c r="K163" s="33"/>
      <c r="P163" s="11">
        <v>118</v>
      </c>
      <c r="Q163" s="12">
        <v>1</v>
      </c>
    </row>
    <row r="164" spans="1:17" x14ac:dyDescent="0.25">
      <c r="A164" s="19"/>
      <c r="B164" s="20"/>
      <c r="C164" s="20"/>
      <c r="D164" s="20"/>
      <c r="E164" s="20"/>
      <c r="F164" s="20"/>
      <c r="G164" s="20"/>
      <c r="H164" s="20"/>
      <c r="I164" s="20"/>
      <c r="J164" s="20"/>
      <c r="K164" s="33"/>
      <c r="P164" s="11">
        <v>117</v>
      </c>
      <c r="Q164" s="12">
        <v>1</v>
      </c>
    </row>
    <row r="165" spans="1:17" x14ac:dyDescent="0.25">
      <c r="A165" s="19"/>
      <c r="B165" s="20"/>
      <c r="C165" s="20"/>
      <c r="D165" s="20"/>
      <c r="E165" s="20"/>
      <c r="F165" s="20"/>
      <c r="G165" s="20"/>
      <c r="H165" s="20"/>
      <c r="I165" s="20"/>
      <c r="J165" s="20"/>
      <c r="K165" s="33"/>
      <c r="P165" s="11">
        <v>116</v>
      </c>
      <c r="Q165" s="12">
        <v>1</v>
      </c>
    </row>
  </sheetData>
  <mergeCells count="2">
    <mergeCell ref="A1:J4"/>
    <mergeCell ref="L1:U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1" sqref="E1:E41"/>
    </sheetView>
  </sheetViews>
  <sheetFormatPr defaultRowHeight="15" x14ac:dyDescent="0.25"/>
  <cols>
    <col min="6" max="6" width="30.5703125" customWidth="1"/>
  </cols>
  <sheetData>
    <row r="1" spans="1:7" x14ac:dyDescent="0.25">
      <c r="A1" t="s">
        <v>22</v>
      </c>
      <c r="B1" t="s">
        <v>21</v>
      </c>
      <c r="C1">
        <v>6</v>
      </c>
      <c r="E1" t="str">
        <f>A1&amp;G1&amp;B1&amp;C1</f>
        <v>='ЮНОШИ (ТЕСТ)'!C6</v>
      </c>
      <c r="G1" s="46" t="s">
        <v>23</v>
      </c>
    </row>
    <row r="2" spans="1:7" x14ac:dyDescent="0.25">
      <c r="A2" t="s">
        <v>22</v>
      </c>
      <c r="B2" t="s">
        <v>21</v>
      </c>
      <c r="C2">
        <v>12</v>
      </c>
      <c r="E2" t="str">
        <f t="shared" ref="E2:E41" si="0">A2&amp;G2&amp;B2&amp;C2</f>
        <v>='ЮНОШИ (ТЕСТ)'!C12</v>
      </c>
      <c r="G2" s="46" t="s">
        <v>23</v>
      </c>
    </row>
    <row r="3" spans="1:7" x14ac:dyDescent="0.25">
      <c r="A3" t="s">
        <v>22</v>
      </c>
      <c r="B3" t="s">
        <v>21</v>
      </c>
      <c r="C3">
        <v>18</v>
      </c>
      <c r="E3" t="str">
        <f t="shared" si="0"/>
        <v>='ЮНОШИ (ТЕСТ)'!C18</v>
      </c>
      <c r="G3" s="46" t="s">
        <v>23</v>
      </c>
    </row>
    <row r="4" spans="1:7" x14ac:dyDescent="0.25">
      <c r="A4" t="s">
        <v>22</v>
      </c>
      <c r="B4" t="s">
        <v>21</v>
      </c>
      <c r="C4">
        <v>24</v>
      </c>
      <c r="E4" t="str">
        <f t="shared" si="0"/>
        <v>='ЮНОШИ (ТЕСТ)'!C24</v>
      </c>
      <c r="G4" s="46" t="s">
        <v>23</v>
      </c>
    </row>
    <row r="5" spans="1:7" x14ac:dyDescent="0.25">
      <c r="A5" t="s">
        <v>22</v>
      </c>
      <c r="B5" t="s">
        <v>21</v>
      </c>
      <c r="C5">
        <v>30</v>
      </c>
      <c r="E5" t="str">
        <f t="shared" si="0"/>
        <v>='ЮНОШИ (ТЕСТ)'!C30</v>
      </c>
      <c r="G5" s="46" t="s">
        <v>23</v>
      </c>
    </row>
    <row r="6" spans="1:7" x14ac:dyDescent="0.25">
      <c r="A6" t="s">
        <v>22</v>
      </c>
      <c r="B6" t="s">
        <v>21</v>
      </c>
      <c r="C6">
        <v>36</v>
      </c>
      <c r="E6" t="str">
        <f t="shared" si="0"/>
        <v>='ЮНОШИ (ТЕСТ)'!C36</v>
      </c>
      <c r="G6" s="46" t="s">
        <v>23</v>
      </c>
    </row>
    <row r="7" spans="1:7" x14ac:dyDescent="0.25">
      <c r="A7" t="s">
        <v>22</v>
      </c>
      <c r="B7" t="s">
        <v>21</v>
      </c>
      <c r="C7">
        <v>42</v>
      </c>
      <c r="E7" t="str">
        <f t="shared" si="0"/>
        <v>='ЮНОШИ (ТЕСТ)'!C42</v>
      </c>
      <c r="G7" s="46" t="s">
        <v>23</v>
      </c>
    </row>
    <row r="8" spans="1:7" x14ac:dyDescent="0.25">
      <c r="A8" t="s">
        <v>22</v>
      </c>
      <c r="B8" t="s">
        <v>21</v>
      </c>
      <c r="C8">
        <v>48</v>
      </c>
      <c r="E8" t="str">
        <f t="shared" si="0"/>
        <v>='ЮНОШИ (ТЕСТ)'!C48</v>
      </c>
      <c r="G8" s="46" t="s">
        <v>23</v>
      </c>
    </row>
    <row r="9" spans="1:7" x14ac:dyDescent="0.25">
      <c r="A9" t="s">
        <v>22</v>
      </c>
      <c r="B9" t="s">
        <v>21</v>
      </c>
      <c r="C9">
        <v>54</v>
      </c>
      <c r="E9" t="str">
        <f t="shared" si="0"/>
        <v>='ЮНОШИ (ТЕСТ)'!C54</v>
      </c>
      <c r="G9" s="46" t="s">
        <v>23</v>
      </c>
    </row>
    <row r="10" spans="1:7" x14ac:dyDescent="0.25">
      <c r="A10" t="s">
        <v>22</v>
      </c>
      <c r="B10" t="s">
        <v>21</v>
      </c>
      <c r="C10">
        <v>60</v>
      </c>
      <c r="E10" t="str">
        <f t="shared" si="0"/>
        <v>='ЮНОШИ (ТЕСТ)'!C60</v>
      </c>
      <c r="G10" s="46" t="s">
        <v>23</v>
      </c>
    </row>
    <row r="11" spans="1:7" x14ac:dyDescent="0.25">
      <c r="A11" t="s">
        <v>22</v>
      </c>
      <c r="B11" t="s">
        <v>21</v>
      </c>
      <c r="C11">
        <v>66</v>
      </c>
      <c r="E11" t="str">
        <f t="shared" si="0"/>
        <v>='ЮНОШИ (ТЕСТ)'!C66</v>
      </c>
      <c r="G11" s="46" t="s">
        <v>23</v>
      </c>
    </row>
    <row r="12" spans="1:7" x14ac:dyDescent="0.25">
      <c r="A12" t="s">
        <v>22</v>
      </c>
      <c r="B12" t="s">
        <v>21</v>
      </c>
      <c r="C12">
        <v>72</v>
      </c>
      <c r="E12" t="str">
        <f t="shared" si="0"/>
        <v>='ЮНОШИ (ТЕСТ)'!C72</v>
      </c>
      <c r="G12" s="46" t="s">
        <v>23</v>
      </c>
    </row>
    <row r="13" spans="1:7" x14ac:dyDescent="0.25">
      <c r="A13" t="s">
        <v>22</v>
      </c>
      <c r="B13" t="s">
        <v>21</v>
      </c>
      <c r="C13">
        <v>78</v>
      </c>
      <c r="E13" t="str">
        <f t="shared" si="0"/>
        <v>='ЮНОШИ (ТЕСТ)'!C78</v>
      </c>
      <c r="G13" s="46" t="s">
        <v>23</v>
      </c>
    </row>
    <row r="14" spans="1:7" x14ac:dyDescent="0.25">
      <c r="A14" t="s">
        <v>22</v>
      </c>
      <c r="B14" t="s">
        <v>21</v>
      </c>
      <c r="C14">
        <v>84</v>
      </c>
      <c r="E14" t="str">
        <f t="shared" si="0"/>
        <v>='ЮНОШИ (ТЕСТ)'!C84</v>
      </c>
      <c r="G14" s="46" t="s">
        <v>23</v>
      </c>
    </row>
    <row r="15" spans="1:7" x14ac:dyDescent="0.25">
      <c r="A15" t="s">
        <v>22</v>
      </c>
      <c r="B15" t="s">
        <v>21</v>
      </c>
      <c r="C15">
        <v>90</v>
      </c>
      <c r="E15" t="str">
        <f t="shared" si="0"/>
        <v>='ЮНОШИ (ТЕСТ)'!C90</v>
      </c>
      <c r="G15" s="46" t="s">
        <v>23</v>
      </c>
    </row>
    <row r="16" spans="1:7" x14ac:dyDescent="0.25">
      <c r="A16" t="s">
        <v>22</v>
      </c>
      <c r="B16" t="s">
        <v>21</v>
      </c>
      <c r="C16">
        <v>96</v>
      </c>
      <c r="E16" t="str">
        <f t="shared" si="0"/>
        <v>='ЮНОШИ (ТЕСТ)'!C96</v>
      </c>
      <c r="G16" s="46" t="s">
        <v>23</v>
      </c>
    </row>
    <row r="17" spans="1:7" x14ac:dyDescent="0.25">
      <c r="A17" t="s">
        <v>22</v>
      </c>
      <c r="B17" t="s">
        <v>21</v>
      </c>
      <c r="C17">
        <v>102</v>
      </c>
      <c r="E17" t="str">
        <f t="shared" si="0"/>
        <v>='ЮНОШИ (ТЕСТ)'!C102</v>
      </c>
      <c r="G17" s="46" t="s">
        <v>23</v>
      </c>
    </row>
    <row r="18" spans="1:7" x14ac:dyDescent="0.25">
      <c r="A18" t="s">
        <v>22</v>
      </c>
      <c r="B18" t="s">
        <v>21</v>
      </c>
      <c r="C18">
        <v>108</v>
      </c>
      <c r="E18" t="str">
        <f t="shared" si="0"/>
        <v>='ЮНОШИ (ТЕСТ)'!C108</v>
      </c>
      <c r="G18" s="46" t="s">
        <v>23</v>
      </c>
    </row>
    <row r="19" spans="1:7" x14ac:dyDescent="0.25">
      <c r="A19" t="s">
        <v>22</v>
      </c>
      <c r="B19" t="s">
        <v>21</v>
      </c>
      <c r="C19">
        <v>114</v>
      </c>
      <c r="E19" t="str">
        <f t="shared" si="0"/>
        <v>='ЮНОШИ (ТЕСТ)'!C114</v>
      </c>
      <c r="G19" s="46" t="s">
        <v>23</v>
      </c>
    </row>
    <row r="20" spans="1:7" x14ac:dyDescent="0.25">
      <c r="A20" t="s">
        <v>22</v>
      </c>
      <c r="B20" t="s">
        <v>21</v>
      </c>
      <c r="C20">
        <v>120</v>
      </c>
      <c r="E20" t="str">
        <f t="shared" si="0"/>
        <v>='ЮНОШИ (ТЕСТ)'!C120</v>
      </c>
      <c r="G20" s="46" t="s">
        <v>23</v>
      </c>
    </row>
    <row r="21" spans="1:7" x14ac:dyDescent="0.25">
      <c r="A21" t="s">
        <v>22</v>
      </c>
      <c r="B21" t="s">
        <v>21</v>
      </c>
      <c r="C21">
        <v>126</v>
      </c>
      <c r="E21" t="str">
        <f t="shared" si="0"/>
        <v>='ЮНОШИ (ТЕСТ)'!C126</v>
      </c>
      <c r="G21" s="46" t="s">
        <v>23</v>
      </c>
    </row>
    <row r="22" spans="1:7" x14ac:dyDescent="0.25">
      <c r="A22" t="s">
        <v>22</v>
      </c>
      <c r="B22" t="s">
        <v>21</v>
      </c>
      <c r="C22">
        <v>132</v>
      </c>
      <c r="E22" t="str">
        <f t="shared" si="0"/>
        <v>='ЮНОШИ (ТЕСТ)'!C132</v>
      </c>
      <c r="G22" s="46" t="s">
        <v>23</v>
      </c>
    </row>
    <row r="23" spans="1:7" x14ac:dyDescent="0.25">
      <c r="A23" t="s">
        <v>22</v>
      </c>
      <c r="B23" t="s">
        <v>21</v>
      </c>
      <c r="C23">
        <v>138</v>
      </c>
      <c r="E23" t="str">
        <f t="shared" si="0"/>
        <v>='ЮНОШИ (ТЕСТ)'!C138</v>
      </c>
      <c r="G23" s="46" t="s">
        <v>23</v>
      </c>
    </row>
    <row r="24" spans="1:7" x14ac:dyDescent="0.25">
      <c r="A24" t="s">
        <v>22</v>
      </c>
      <c r="B24" t="s">
        <v>21</v>
      </c>
      <c r="C24">
        <v>144</v>
      </c>
      <c r="E24" t="str">
        <f t="shared" si="0"/>
        <v>='ЮНОШИ (ТЕСТ)'!C144</v>
      </c>
      <c r="G24" s="46" t="s">
        <v>23</v>
      </c>
    </row>
    <row r="25" spans="1:7" x14ac:dyDescent="0.25">
      <c r="A25" t="s">
        <v>22</v>
      </c>
      <c r="B25" t="s">
        <v>21</v>
      </c>
      <c r="C25">
        <v>150</v>
      </c>
      <c r="E25" t="str">
        <f t="shared" si="0"/>
        <v>='ЮНОШИ (ТЕСТ)'!C150</v>
      </c>
      <c r="G25" s="46" t="s">
        <v>23</v>
      </c>
    </row>
    <row r="26" spans="1:7" x14ac:dyDescent="0.25">
      <c r="A26" t="s">
        <v>22</v>
      </c>
      <c r="B26" t="s">
        <v>21</v>
      </c>
      <c r="C26">
        <v>156</v>
      </c>
      <c r="E26" t="str">
        <f t="shared" si="0"/>
        <v>='ЮНОШИ (ТЕСТ)'!C156</v>
      </c>
      <c r="G26" s="46" t="s">
        <v>23</v>
      </c>
    </row>
    <row r="27" spans="1:7" x14ac:dyDescent="0.25">
      <c r="A27" t="s">
        <v>22</v>
      </c>
      <c r="B27" t="s">
        <v>21</v>
      </c>
      <c r="C27">
        <v>162</v>
      </c>
      <c r="E27" t="str">
        <f t="shared" si="0"/>
        <v>='ЮНОШИ (ТЕСТ)'!C162</v>
      </c>
      <c r="G27" s="46" t="s">
        <v>23</v>
      </c>
    </row>
    <row r="28" spans="1:7" x14ac:dyDescent="0.25">
      <c r="A28" t="s">
        <v>22</v>
      </c>
      <c r="B28" t="s">
        <v>21</v>
      </c>
      <c r="C28">
        <v>168</v>
      </c>
      <c r="E28" t="str">
        <f t="shared" si="0"/>
        <v>='ЮНОШИ (ТЕСТ)'!C168</v>
      </c>
      <c r="G28" s="46" t="s">
        <v>23</v>
      </c>
    </row>
    <row r="29" spans="1:7" x14ac:dyDescent="0.25">
      <c r="A29" t="s">
        <v>22</v>
      </c>
      <c r="B29" t="s">
        <v>21</v>
      </c>
      <c r="C29">
        <v>174</v>
      </c>
      <c r="E29" t="str">
        <f t="shared" si="0"/>
        <v>='ЮНОШИ (ТЕСТ)'!C174</v>
      </c>
      <c r="G29" s="46" t="s">
        <v>23</v>
      </c>
    </row>
    <row r="30" spans="1:7" x14ac:dyDescent="0.25">
      <c r="A30" t="s">
        <v>22</v>
      </c>
      <c r="B30" t="s">
        <v>21</v>
      </c>
      <c r="C30">
        <v>180</v>
      </c>
      <c r="E30" t="str">
        <f t="shared" si="0"/>
        <v>='ЮНОШИ (ТЕСТ)'!C180</v>
      </c>
      <c r="G30" s="46" t="s">
        <v>23</v>
      </c>
    </row>
    <row r="31" spans="1:7" x14ac:dyDescent="0.25">
      <c r="A31" t="s">
        <v>22</v>
      </c>
      <c r="B31" t="s">
        <v>21</v>
      </c>
      <c r="C31">
        <v>186</v>
      </c>
      <c r="E31" t="str">
        <f t="shared" si="0"/>
        <v>='ЮНОШИ (ТЕСТ)'!C186</v>
      </c>
      <c r="G31" s="46" t="s">
        <v>23</v>
      </c>
    </row>
    <row r="32" spans="1:7" x14ac:dyDescent="0.25">
      <c r="A32" t="s">
        <v>22</v>
      </c>
      <c r="B32" t="s">
        <v>21</v>
      </c>
      <c r="C32">
        <v>192</v>
      </c>
      <c r="E32" t="str">
        <f t="shared" si="0"/>
        <v>='ЮНОШИ (ТЕСТ)'!C192</v>
      </c>
      <c r="G32" s="46" t="s">
        <v>23</v>
      </c>
    </row>
    <row r="33" spans="1:7" x14ac:dyDescent="0.25">
      <c r="A33" t="s">
        <v>22</v>
      </c>
      <c r="B33" t="s">
        <v>21</v>
      </c>
      <c r="C33">
        <v>198</v>
      </c>
      <c r="E33" t="str">
        <f t="shared" si="0"/>
        <v>='ЮНОШИ (ТЕСТ)'!C198</v>
      </c>
      <c r="G33" s="46" t="s">
        <v>23</v>
      </c>
    </row>
    <row r="34" spans="1:7" x14ac:dyDescent="0.25">
      <c r="A34" t="s">
        <v>22</v>
      </c>
      <c r="B34" t="s">
        <v>21</v>
      </c>
      <c r="C34">
        <v>204</v>
      </c>
      <c r="E34" t="str">
        <f t="shared" si="0"/>
        <v>='ЮНОШИ (ТЕСТ)'!C204</v>
      </c>
      <c r="G34" s="46" t="s">
        <v>23</v>
      </c>
    </row>
    <row r="35" spans="1:7" x14ac:dyDescent="0.25">
      <c r="A35" t="s">
        <v>22</v>
      </c>
      <c r="B35" t="s">
        <v>21</v>
      </c>
      <c r="C35">
        <v>210</v>
      </c>
      <c r="E35" t="str">
        <f t="shared" si="0"/>
        <v>='ЮНОШИ (ТЕСТ)'!C210</v>
      </c>
      <c r="G35" s="46" t="s">
        <v>23</v>
      </c>
    </row>
    <row r="36" spans="1:7" x14ac:dyDescent="0.25">
      <c r="A36" t="s">
        <v>22</v>
      </c>
      <c r="B36" t="s">
        <v>21</v>
      </c>
      <c r="C36">
        <v>216</v>
      </c>
      <c r="E36" t="str">
        <f t="shared" si="0"/>
        <v>='ЮНОШИ (ТЕСТ)'!C216</v>
      </c>
      <c r="G36" s="46" t="s">
        <v>23</v>
      </c>
    </row>
    <row r="37" spans="1:7" x14ac:dyDescent="0.25">
      <c r="A37" t="s">
        <v>22</v>
      </c>
      <c r="B37" t="s">
        <v>21</v>
      </c>
      <c r="C37">
        <v>222</v>
      </c>
      <c r="E37" t="str">
        <f t="shared" si="0"/>
        <v>='ЮНОШИ (ТЕСТ)'!C222</v>
      </c>
      <c r="G37" s="46" t="s">
        <v>23</v>
      </c>
    </row>
    <row r="38" spans="1:7" x14ac:dyDescent="0.25">
      <c r="A38" t="s">
        <v>22</v>
      </c>
      <c r="B38" t="s">
        <v>21</v>
      </c>
      <c r="C38">
        <v>228</v>
      </c>
      <c r="E38" t="str">
        <f t="shared" si="0"/>
        <v>='ЮНОШИ (ТЕСТ)'!C228</v>
      </c>
      <c r="G38" s="46" t="s">
        <v>23</v>
      </c>
    </row>
    <row r="39" spans="1:7" x14ac:dyDescent="0.25">
      <c r="A39" t="s">
        <v>22</v>
      </c>
      <c r="B39" t="s">
        <v>21</v>
      </c>
      <c r="C39">
        <v>234</v>
      </c>
      <c r="E39" t="str">
        <f t="shared" si="0"/>
        <v>='ЮНОШИ (ТЕСТ)'!C234</v>
      </c>
      <c r="G39" s="46" t="s">
        <v>23</v>
      </c>
    </row>
    <row r="40" spans="1:7" x14ac:dyDescent="0.25">
      <c r="A40" t="s">
        <v>22</v>
      </c>
      <c r="B40" t="s">
        <v>21</v>
      </c>
      <c r="C40">
        <v>240</v>
      </c>
      <c r="E40" t="str">
        <f t="shared" si="0"/>
        <v>='ЮНОШИ (ТЕСТ)'!C240</v>
      </c>
      <c r="G40" s="46" t="s">
        <v>23</v>
      </c>
    </row>
    <row r="41" spans="1:7" x14ac:dyDescent="0.25">
      <c r="A41" t="s">
        <v>22</v>
      </c>
      <c r="B41" t="s">
        <v>21</v>
      </c>
      <c r="C41">
        <v>246</v>
      </c>
      <c r="E41" t="str">
        <f t="shared" si="0"/>
        <v>='ЮНОШИ (ТЕСТ)'!C246</v>
      </c>
      <c r="G41" s="46" t="s">
        <v>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8"/>
  <sheetViews>
    <sheetView topLeftCell="A6" workbookViewId="0">
      <selection activeCell="M14" sqref="M14"/>
    </sheetView>
  </sheetViews>
  <sheetFormatPr defaultRowHeight="15" x14ac:dyDescent="0.25"/>
  <cols>
    <col min="2" max="2" width="30.7109375" customWidth="1"/>
    <col min="3" max="4" width="11.42578125" customWidth="1"/>
    <col min="7" max="7" width="30.7109375" customWidth="1"/>
    <col min="8" max="9" width="11.42578125" customWidth="1"/>
  </cols>
  <sheetData>
    <row r="1" spans="1:9" ht="17.100000000000001" customHeight="1" x14ac:dyDescent="0.25">
      <c r="A1" s="280" t="s">
        <v>42</v>
      </c>
      <c r="B1" s="280"/>
      <c r="C1" s="280"/>
      <c r="D1" s="280"/>
      <c r="E1" s="280"/>
      <c r="F1" s="280"/>
      <c r="G1" s="280"/>
      <c r="H1" s="280"/>
      <c r="I1" s="280"/>
    </row>
    <row r="2" spans="1:9" ht="17.100000000000001" customHeight="1" x14ac:dyDescent="0.25">
      <c r="A2" s="280" t="s">
        <v>148</v>
      </c>
      <c r="B2" s="280"/>
      <c r="C2" s="280"/>
      <c r="D2" s="280"/>
      <c r="E2" s="280"/>
      <c r="F2" s="280"/>
      <c r="G2" s="280"/>
      <c r="H2" s="280"/>
      <c r="I2" s="280"/>
    </row>
    <row r="3" spans="1:9" ht="17.100000000000001" customHeight="1" x14ac:dyDescent="0.25">
      <c r="A3" s="280" t="s">
        <v>44</v>
      </c>
      <c r="B3" s="280"/>
      <c r="C3" s="280"/>
      <c r="D3" s="280"/>
      <c r="E3" s="280"/>
      <c r="F3" s="280"/>
      <c r="G3" s="280"/>
      <c r="H3" s="280"/>
      <c r="I3" s="280"/>
    </row>
    <row r="4" spans="1:9" ht="17.100000000000001" customHeight="1" x14ac:dyDescent="0.25">
      <c r="A4" s="280" t="s">
        <v>53</v>
      </c>
      <c r="B4" s="280"/>
      <c r="C4" s="280"/>
      <c r="D4" s="280"/>
      <c r="E4" s="280"/>
      <c r="F4" s="280"/>
      <c r="G4" s="280"/>
      <c r="H4" s="280"/>
      <c r="I4" s="280"/>
    </row>
    <row r="5" spans="1:9" ht="15.75" x14ac:dyDescent="0.25">
      <c r="A5" s="88"/>
      <c r="B5" s="88"/>
      <c r="C5" s="88"/>
      <c r="D5" s="88"/>
      <c r="E5" s="88"/>
      <c r="F5" s="88"/>
      <c r="G5" s="88"/>
      <c r="H5" s="88"/>
      <c r="I5" s="88"/>
    </row>
    <row r="6" spans="1:9" ht="15.75" x14ac:dyDescent="0.25">
      <c r="A6" s="88"/>
      <c r="B6" s="88" t="s">
        <v>43</v>
      </c>
      <c r="C6" s="88"/>
      <c r="D6" s="88"/>
      <c r="E6" s="88"/>
      <c r="F6" s="270" t="s">
        <v>40</v>
      </c>
      <c r="G6" s="270"/>
      <c r="H6" s="270"/>
      <c r="I6" s="270"/>
    </row>
    <row r="8" spans="1:9" ht="15.75" x14ac:dyDescent="0.25">
      <c r="A8" s="279" t="s">
        <v>35</v>
      </c>
      <c r="B8" s="279"/>
      <c r="C8" s="279"/>
      <c r="D8" s="279"/>
      <c r="F8" s="279" t="s">
        <v>36</v>
      </c>
      <c r="G8" s="279"/>
      <c r="H8" s="279"/>
      <c r="I8" s="279"/>
    </row>
    <row r="10" spans="1:9" ht="62.25" customHeight="1" x14ac:dyDescent="0.25">
      <c r="A10" s="59" t="s">
        <v>50</v>
      </c>
      <c r="B10" s="59" t="s">
        <v>51</v>
      </c>
      <c r="C10" s="59" t="s">
        <v>52</v>
      </c>
      <c r="D10" s="59" t="s">
        <v>6</v>
      </c>
      <c r="F10" s="59" t="s">
        <v>50</v>
      </c>
      <c r="G10" s="59" t="s">
        <v>51</v>
      </c>
      <c r="H10" s="59" t="s">
        <v>52</v>
      </c>
      <c r="I10" s="59" t="s">
        <v>6</v>
      </c>
    </row>
    <row r="11" spans="1:9" ht="42.75" customHeight="1" x14ac:dyDescent="0.25">
      <c r="A11" s="3">
        <v>1</v>
      </c>
      <c r="B11" s="99"/>
      <c r="C11" s="98"/>
      <c r="D11" s="3">
        <f>IFERROR(RANK(C11,$C$11:$C$18,1),0)</f>
        <v>0</v>
      </c>
      <c r="F11" s="3">
        <v>2</v>
      </c>
      <c r="G11" s="99"/>
      <c r="H11" s="98"/>
      <c r="I11" s="3">
        <f>IFERROR(RANK(H11,$H$11:$H$18,1),0)</f>
        <v>0</v>
      </c>
    </row>
    <row r="12" spans="1:9" ht="42.75" customHeight="1" x14ac:dyDescent="0.25">
      <c r="A12" s="3">
        <v>3</v>
      </c>
      <c r="B12" s="99"/>
      <c r="C12" s="98"/>
      <c r="D12" s="3">
        <f t="shared" ref="D12:D18" si="0">IFERROR(RANK(C12,$C$11:$C$18,1),0)</f>
        <v>0</v>
      </c>
      <c r="F12" s="3">
        <v>3</v>
      </c>
      <c r="G12" s="99"/>
      <c r="H12" s="98"/>
      <c r="I12" s="3">
        <f t="shared" ref="I12:I18" si="1">IFERROR(RANK(H12,$H$11:$H$18,1),0)</f>
        <v>0</v>
      </c>
    </row>
    <row r="13" spans="1:9" ht="42.75" customHeight="1" x14ac:dyDescent="0.25">
      <c r="A13" s="3">
        <v>5</v>
      </c>
      <c r="B13" s="99"/>
      <c r="C13" s="98"/>
      <c r="D13" s="3">
        <f t="shared" si="0"/>
        <v>0</v>
      </c>
      <c r="F13" s="3">
        <v>4</v>
      </c>
      <c r="G13" s="99"/>
      <c r="H13" s="98"/>
      <c r="I13" s="3">
        <f t="shared" si="1"/>
        <v>0</v>
      </c>
    </row>
    <row r="14" spans="1:9" ht="42.75" customHeight="1" x14ac:dyDescent="0.25">
      <c r="A14" s="3">
        <v>7</v>
      </c>
      <c r="B14" s="99"/>
      <c r="C14" s="98"/>
      <c r="D14" s="3">
        <f t="shared" si="0"/>
        <v>0</v>
      </c>
      <c r="F14" s="3">
        <v>5</v>
      </c>
      <c r="G14" s="99"/>
      <c r="H14" s="98"/>
      <c r="I14" s="3">
        <f t="shared" si="1"/>
        <v>0</v>
      </c>
    </row>
    <row r="15" spans="1:9" ht="42.75" customHeight="1" x14ac:dyDescent="0.25">
      <c r="A15" s="3">
        <v>9</v>
      </c>
      <c r="B15" s="99"/>
      <c r="C15" s="98"/>
      <c r="D15" s="3">
        <f t="shared" si="0"/>
        <v>0</v>
      </c>
      <c r="F15" s="3">
        <v>6</v>
      </c>
      <c r="G15" s="99"/>
      <c r="H15" s="98"/>
      <c r="I15" s="3">
        <f t="shared" si="1"/>
        <v>0</v>
      </c>
    </row>
    <row r="16" spans="1:9" ht="42.75" customHeight="1" x14ac:dyDescent="0.25">
      <c r="A16" s="3">
        <v>11</v>
      </c>
      <c r="B16" s="99"/>
      <c r="C16" s="98"/>
      <c r="D16" s="3">
        <f t="shared" si="0"/>
        <v>0</v>
      </c>
      <c r="F16" s="3">
        <v>7</v>
      </c>
      <c r="G16" s="99"/>
      <c r="H16" s="98"/>
      <c r="I16" s="3">
        <f t="shared" si="1"/>
        <v>0</v>
      </c>
    </row>
    <row r="17" spans="1:9" ht="42.75" customHeight="1" x14ac:dyDescent="0.25">
      <c r="A17" s="3">
        <v>13</v>
      </c>
      <c r="B17" s="99"/>
      <c r="C17" s="98"/>
      <c r="D17" s="3">
        <f t="shared" si="0"/>
        <v>0</v>
      </c>
      <c r="F17" s="3">
        <v>8</v>
      </c>
      <c r="G17" s="99"/>
      <c r="H17" s="98"/>
      <c r="I17" s="3">
        <f t="shared" si="1"/>
        <v>0</v>
      </c>
    </row>
    <row r="18" spans="1:9" ht="42.75" customHeight="1" x14ac:dyDescent="0.25">
      <c r="A18" s="3">
        <v>15</v>
      </c>
      <c r="B18" s="99"/>
      <c r="C18" s="98"/>
      <c r="D18" s="3">
        <f t="shared" si="0"/>
        <v>0</v>
      </c>
      <c r="F18" s="3">
        <v>9</v>
      </c>
      <c r="G18" s="99"/>
      <c r="H18" s="98"/>
      <c r="I18" s="3">
        <f t="shared" si="1"/>
        <v>0</v>
      </c>
    </row>
  </sheetData>
  <mergeCells count="7">
    <mergeCell ref="A8:D8"/>
    <mergeCell ref="F8:I8"/>
    <mergeCell ref="A1:I1"/>
    <mergeCell ref="A2:I2"/>
    <mergeCell ref="A3:I3"/>
    <mergeCell ref="A4:I4"/>
    <mergeCell ref="F6:I6"/>
  </mergeCells>
  <conditionalFormatting sqref="D11:D18">
    <cfRule type="cellIs" dxfId="11" priority="16" operator="equal">
      <formula>3</formula>
    </cfRule>
    <cfRule type="cellIs" dxfId="10" priority="17" operator="equal">
      <formula>2</formula>
    </cfRule>
    <cfRule type="cellIs" dxfId="9" priority="18" operator="equal">
      <formula>1</formula>
    </cfRule>
  </conditionalFormatting>
  <conditionalFormatting sqref="I11:I18">
    <cfRule type="cellIs" dxfId="8" priority="7" operator="equal">
      <formula>3</formula>
    </cfRule>
    <cfRule type="cellIs" dxfId="7" priority="8" operator="equal">
      <formula>2</formula>
    </cfRule>
    <cfRule type="cellIs" dxfId="6" priority="9" operator="equal">
      <formula>1</formula>
    </cfRule>
  </conditionalFormatting>
  <printOptions horizontalCentered="1"/>
  <pageMargins left="0.27559055118110237" right="0.27559055118110237" top="0.27559055118110237" bottom="0.27559055118110237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F10" sqref="F10"/>
    </sheetView>
  </sheetViews>
  <sheetFormatPr defaultRowHeight="15" x14ac:dyDescent="0.25"/>
  <cols>
    <col min="2" max="2" width="11.85546875" customWidth="1"/>
    <col min="3" max="3" width="50.42578125" customWidth="1"/>
    <col min="4" max="4" width="15.85546875" customWidth="1"/>
  </cols>
  <sheetData>
    <row r="2" spans="2:4" ht="42" customHeight="1" x14ac:dyDescent="0.25">
      <c r="B2" s="39" t="s">
        <v>50</v>
      </c>
      <c r="C2" s="39" t="s">
        <v>51</v>
      </c>
      <c r="D2" s="39" t="s">
        <v>58</v>
      </c>
    </row>
    <row r="3" spans="2:4" ht="30.75" customHeight="1" x14ac:dyDescent="0.25">
      <c r="B3" s="39">
        <v>1</v>
      </c>
      <c r="C3" s="99" t="s">
        <v>55</v>
      </c>
      <c r="D3" s="100">
        <f ca="1">RAND()</f>
        <v>0.15294835030647735</v>
      </c>
    </row>
    <row r="4" spans="2:4" ht="30.75" customHeight="1" x14ac:dyDescent="0.25">
      <c r="B4" s="39">
        <v>2</v>
      </c>
      <c r="C4" s="99" t="s">
        <v>56</v>
      </c>
      <c r="D4" s="100">
        <f ca="1">RAND()</f>
        <v>0.88161688317666476</v>
      </c>
    </row>
    <row r="5" spans="2:4" ht="30.75" customHeight="1" x14ac:dyDescent="0.25">
      <c r="B5" s="39">
        <v>3</v>
      </c>
      <c r="C5" s="99" t="s">
        <v>57</v>
      </c>
      <c r="D5" s="100">
        <f ca="1">RAND()</f>
        <v>0.62496325454015356</v>
      </c>
    </row>
    <row r="6" spans="2:4" ht="30.75" customHeight="1" x14ac:dyDescent="0.25">
      <c r="B6" s="39">
        <v>4</v>
      </c>
      <c r="C6" s="99" t="s">
        <v>54</v>
      </c>
      <c r="D6" s="100">
        <f ca="1">RAND()</f>
        <v>0.22569908631648639</v>
      </c>
    </row>
  </sheetData>
  <autoFilter ref="C2:D2">
    <sortState ref="C3:D6">
      <sortCondition ref="D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Л.многоборье (Д)</vt:lpstr>
      <vt:lpstr>Л.многоборье (М)</vt:lpstr>
      <vt:lpstr>Л.многоборье (маль)</vt:lpstr>
      <vt:lpstr>ЛИЧНИКИ</vt:lpstr>
      <vt:lpstr>Итог многоборье</vt:lpstr>
      <vt:lpstr>таблица</vt:lpstr>
      <vt:lpstr>Лист1</vt:lpstr>
      <vt:lpstr>Л.эстафета</vt:lpstr>
      <vt:lpstr>Жереб</vt:lpstr>
      <vt:lpstr>Л.атлетика</vt:lpstr>
      <vt:lpstr>Итог ПСИ</vt:lpstr>
      <vt:lpstr>Table 1</vt:lpstr>
      <vt:lpstr>Забеги 60метров</vt:lpstr>
      <vt:lpstr>Прыжок</vt:lpstr>
      <vt:lpstr>Забеги 600 и 800м</vt:lpstr>
      <vt:lpstr>Списки</vt:lpstr>
      <vt:lpstr>Забеги 60м.</vt:lpstr>
      <vt:lpstr>бегунок (д)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2022-04-20T11:46:52Z</dcterms:modified>
</cp:coreProperties>
</file>