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155" tabRatio="866"/>
  </bookViews>
  <sheets>
    <sheet name="команда город" sheetId="21" r:id="rId1"/>
    <sheet name="Свод город (Д)" sheetId="28" r:id="rId2"/>
    <sheet name="Свод город (Ю)" sheetId="25" r:id="rId3"/>
    <sheet name="команда село" sheetId="29" r:id="rId4"/>
    <sheet name="Свод село (Д)" sheetId="31" r:id="rId5"/>
    <sheet name="Списки село" sheetId="39" state="hidden" r:id="rId6"/>
    <sheet name="Тагильская" sheetId="40" state="hidden" r:id="rId7"/>
    <sheet name="Мокроус" sheetId="42" state="hidden" r:id="rId8"/>
    <sheet name="Краснозв" sheetId="43" state="hidden" r:id="rId9"/>
    <sheet name="Крутогор" sheetId="44" state="hidden" r:id="rId10"/>
    <sheet name="Шатров" sheetId="45" state="hidden" r:id="rId11"/>
    <sheet name="Свод село (Ю)" sheetId="30" r:id="rId12"/>
    <sheet name="Списки гор" sheetId="37" state="hidden" r:id="rId13"/>
    <sheet name="КУРГАН" sheetId="46" state="hidden" r:id="rId14"/>
    <sheet name="ЛЕБЯЖ" sheetId="41" state="hidden" r:id="rId15"/>
    <sheet name="ЛИЧНИКИ" sheetId="36" r:id="rId16"/>
    <sheet name=" ком зачет многоборье" sheetId="32" r:id="rId17"/>
    <sheet name="эстафета" sheetId="35" r:id="rId18"/>
    <sheet name="Итог ПСС" sheetId="33" r:id="rId19"/>
    <sheet name="Юноши" sheetId="1" state="hidden" r:id="rId20"/>
    <sheet name="Девушки" sheetId="17" state="hidden" r:id="rId21"/>
    <sheet name="Бег 1000 м" sheetId="2" state="hidden" r:id="rId22"/>
    <sheet name="Бег 60 м" sheetId="3" state="hidden" r:id="rId23"/>
    <sheet name="Подт Отж" sheetId="5" state="hidden" r:id="rId24"/>
    <sheet name="Подъем туловища" sheetId="6" state="hidden" r:id="rId25"/>
    <sheet name="Наклон вперед" sheetId="9" state="hidden" r:id="rId26"/>
    <sheet name="Прыжок с места" sheetId="10" state="hidden" r:id="rId27"/>
  </sheets>
  <definedNames>
    <definedName name="_xlnm._FilterDatabase" localSheetId="21" hidden="1">'Бег 1000 м'!$Q$2:$R$2</definedName>
    <definedName name="_xlnm._FilterDatabase" localSheetId="20" hidden="1">Девушки!$A$7:$U$7</definedName>
    <definedName name="_xlnm._FilterDatabase" localSheetId="1" hidden="1">'Свод город (Д)'!$A$7:$U$7</definedName>
    <definedName name="_xlnm._FilterDatabase" localSheetId="2" hidden="1">'Свод город (Ю)'!$A$7:$U$7</definedName>
    <definedName name="_xlnm._FilterDatabase" localSheetId="4" hidden="1">'Свод село (Д)'!$A$7:$U$7</definedName>
    <definedName name="_xlnm._FilterDatabase" localSheetId="11" hidden="1">'Свод село (Ю)'!$A$7:$U$7</definedName>
    <definedName name="_xlnm._FilterDatabase" localSheetId="12" hidden="1">'Списки гор'!$A$3:$F$3</definedName>
    <definedName name="_xlnm._FilterDatabase" localSheetId="5" hidden="1">'Списки село'!$C$3:$F$3</definedName>
    <definedName name="_xlnm._FilterDatabase" localSheetId="19" hidden="1">Юноши!$A$7:$U$7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3" l="1"/>
  <c r="W16" i="21" l="1"/>
  <c r="G9" i="29"/>
  <c r="W15" i="21" l="1"/>
  <c r="I26" i="46"/>
  <c r="I40" i="46" s="1"/>
  <c r="I54" i="46" s="1"/>
  <c r="I68" i="46" s="1"/>
  <c r="I82" i="46" s="1"/>
  <c r="H26" i="46"/>
  <c r="H40" i="46" s="1"/>
  <c r="H54" i="46" s="1"/>
  <c r="H68" i="46" s="1"/>
  <c r="H82" i="46" s="1"/>
  <c r="B26" i="46"/>
  <c r="B40" i="46" s="1"/>
  <c r="B54" i="46" s="1"/>
  <c r="B68" i="46" s="1"/>
  <c r="B82" i="46" s="1"/>
  <c r="A26" i="46"/>
  <c r="A40" i="46" s="1"/>
  <c r="A54" i="46" s="1"/>
  <c r="A68" i="46" s="1"/>
  <c r="A82" i="46" s="1"/>
  <c r="I25" i="46"/>
  <c r="I39" i="46" s="1"/>
  <c r="I53" i="46" s="1"/>
  <c r="I67" i="46" s="1"/>
  <c r="I81" i="46" s="1"/>
  <c r="H25" i="46"/>
  <c r="H39" i="46" s="1"/>
  <c r="H53" i="46" s="1"/>
  <c r="H67" i="46" s="1"/>
  <c r="H81" i="46" s="1"/>
  <c r="B25" i="46"/>
  <c r="B39" i="46" s="1"/>
  <c r="B53" i="46" s="1"/>
  <c r="B67" i="46" s="1"/>
  <c r="B81" i="46" s="1"/>
  <c r="A25" i="46"/>
  <c r="A39" i="46" s="1"/>
  <c r="A53" i="46" s="1"/>
  <c r="A67" i="46" s="1"/>
  <c r="A81" i="46" s="1"/>
  <c r="I24" i="46"/>
  <c r="I38" i="46" s="1"/>
  <c r="I52" i="46" s="1"/>
  <c r="I66" i="46" s="1"/>
  <c r="I80" i="46" s="1"/>
  <c r="H24" i="46"/>
  <c r="H38" i="46" s="1"/>
  <c r="H52" i="46" s="1"/>
  <c r="H66" i="46" s="1"/>
  <c r="H80" i="46" s="1"/>
  <c r="B24" i="46"/>
  <c r="B38" i="46" s="1"/>
  <c r="B52" i="46" s="1"/>
  <c r="B66" i="46" s="1"/>
  <c r="B80" i="46" s="1"/>
  <c r="A24" i="46"/>
  <c r="A38" i="46" s="1"/>
  <c r="A52" i="46" s="1"/>
  <c r="A66" i="46" s="1"/>
  <c r="A80" i="46" s="1"/>
  <c r="I23" i="46"/>
  <c r="I37" i="46" s="1"/>
  <c r="I51" i="46" s="1"/>
  <c r="I65" i="46" s="1"/>
  <c r="I79" i="46" s="1"/>
  <c r="H23" i="46"/>
  <c r="H37" i="46" s="1"/>
  <c r="H51" i="46" s="1"/>
  <c r="H65" i="46" s="1"/>
  <c r="H79" i="46" s="1"/>
  <c r="B23" i="46"/>
  <c r="B37" i="46" s="1"/>
  <c r="B51" i="46" s="1"/>
  <c r="B65" i="46" s="1"/>
  <c r="B79" i="46" s="1"/>
  <c r="A23" i="46"/>
  <c r="A37" i="46" s="1"/>
  <c r="A51" i="46" s="1"/>
  <c r="A65" i="46" s="1"/>
  <c r="A79" i="46" s="1"/>
  <c r="I22" i="46"/>
  <c r="I36" i="46" s="1"/>
  <c r="I50" i="46" s="1"/>
  <c r="I64" i="46" s="1"/>
  <c r="I78" i="46" s="1"/>
  <c r="H22" i="46"/>
  <c r="H36" i="46" s="1"/>
  <c r="H50" i="46" s="1"/>
  <c r="H64" i="46" s="1"/>
  <c r="H78" i="46" s="1"/>
  <c r="B22" i="46"/>
  <c r="B36" i="46" s="1"/>
  <c r="B50" i="46" s="1"/>
  <c r="B64" i="46" s="1"/>
  <c r="B78" i="46" s="1"/>
  <c r="A22" i="46"/>
  <c r="A36" i="46" s="1"/>
  <c r="A50" i="46" s="1"/>
  <c r="A64" i="46" s="1"/>
  <c r="A78" i="46" s="1"/>
  <c r="I21" i="46"/>
  <c r="I35" i="46" s="1"/>
  <c r="I49" i="46" s="1"/>
  <c r="I63" i="46" s="1"/>
  <c r="I77" i="46" s="1"/>
  <c r="H21" i="46"/>
  <c r="H35" i="46" s="1"/>
  <c r="H49" i="46" s="1"/>
  <c r="H63" i="46" s="1"/>
  <c r="H77" i="46" s="1"/>
  <c r="B21" i="46"/>
  <c r="B35" i="46" s="1"/>
  <c r="B49" i="46" s="1"/>
  <c r="B63" i="46" s="1"/>
  <c r="B77" i="46" s="1"/>
  <c r="A21" i="46"/>
  <c r="A35" i="46" s="1"/>
  <c r="A49" i="46" s="1"/>
  <c r="A63" i="46" s="1"/>
  <c r="A77" i="46" s="1"/>
  <c r="I20" i="45"/>
  <c r="I31" i="45" s="1"/>
  <c r="I41" i="45" s="1"/>
  <c r="I52" i="45" s="1"/>
  <c r="I62" i="45" s="1"/>
  <c r="H20" i="45"/>
  <c r="H31" i="45" s="1"/>
  <c r="H41" i="45" s="1"/>
  <c r="H52" i="45" s="1"/>
  <c r="H62" i="45" s="1"/>
  <c r="B20" i="45"/>
  <c r="B31" i="45" s="1"/>
  <c r="B41" i="45" s="1"/>
  <c r="B52" i="45" s="1"/>
  <c r="B62" i="45" s="1"/>
  <c r="A20" i="45"/>
  <c r="A31" i="45" s="1"/>
  <c r="A41" i="45" s="1"/>
  <c r="A52" i="45" s="1"/>
  <c r="A62" i="45" s="1"/>
  <c r="I19" i="45"/>
  <c r="I30" i="45" s="1"/>
  <c r="I40" i="45" s="1"/>
  <c r="I51" i="45" s="1"/>
  <c r="I61" i="45" s="1"/>
  <c r="H19" i="45"/>
  <c r="H30" i="45" s="1"/>
  <c r="H40" i="45" s="1"/>
  <c r="H51" i="45" s="1"/>
  <c r="H61" i="45" s="1"/>
  <c r="B19" i="45"/>
  <c r="B30" i="45" s="1"/>
  <c r="B40" i="45" s="1"/>
  <c r="B51" i="45" s="1"/>
  <c r="B61" i="45" s="1"/>
  <c r="A19" i="45"/>
  <c r="A30" i="45" s="1"/>
  <c r="A40" i="45" s="1"/>
  <c r="A51" i="45" s="1"/>
  <c r="A61" i="45" s="1"/>
  <c r="I18" i="45"/>
  <c r="I29" i="45" s="1"/>
  <c r="I39" i="45" s="1"/>
  <c r="I50" i="45" s="1"/>
  <c r="I60" i="45" s="1"/>
  <c r="H18" i="45"/>
  <c r="H29" i="45" s="1"/>
  <c r="H39" i="45" s="1"/>
  <c r="H50" i="45" s="1"/>
  <c r="H60" i="45" s="1"/>
  <c r="B18" i="45"/>
  <c r="B29" i="45" s="1"/>
  <c r="B39" i="45" s="1"/>
  <c r="B50" i="45" s="1"/>
  <c r="B60" i="45" s="1"/>
  <c r="A18" i="45"/>
  <c r="A29" i="45" s="1"/>
  <c r="A39" i="45" s="1"/>
  <c r="A50" i="45" s="1"/>
  <c r="A60" i="45" s="1"/>
  <c r="I20" i="44"/>
  <c r="I31" i="44" s="1"/>
  <c r="I41" i="44" s="1"/>
  <c r="I52" i="44" s="1"/>
  <c r="I62" i="44" s="1"/>
  <c r="H20" i="44"/>
  <c r="H31" i="44" s="1"/>
  <c r="H41" i="44" s="1"/>
  <c r="H52" i="44" s="1"/>
  <c r="H62" i="44" s="1"/>
  <c r="B20" i="44"/>
  <c r="B31" i="44" s="1"/>
  <c r="B41" i="44" s="1"/>
  <c r="B52" i="44" s="1"/>
  <c r="B62" i="44" s="1"/>
  <c r="A20" i="44"/>
  <c r="A31" i="44" s="1"/>
  <c r="A41" i="44" s="1"/>
  <c r="A52" i="44" s="1"/>
  <c r="A62" i="44" s="1"/>
  <c r="I19" i="44"/>
  <c r="I30" i="44" s="1"/>
  <c r="I40" i="44" s="1"/>
  <c r="I51" i="44" s="1"/>
  <c r="I61" i="44" s="1"/>
  <c r="H19" i="44"/>
  <c r="H30" i="44" s="1"/>
  <c r="H40" i="44" s="1"/>
  <c r="H51" i="44" s="1"/>
  <c r="H61" i="44" s="1"/>
  <c r="B19" i="44"/>
  <c r="B30" i="44" s="1"/>
  <c r="B40" i="44" s="1"/>
  <c r="B51" i="44" s="1"/>
  <c r="B61" i="44" s="1"/>
  <c r="A19" i="44"/>
  <c r="A30" i="44" s="1"/>
  <c r="A40" i="44" s="1"/>
  <c r="A51" i="44" s="1"/>
  <c r="A61" i="44" s="1"/>
  <c r="I18" i="44"/>
  <c r="I29" i="44" s="1"/>
  <c r="I39" i="44" s="1"/>
  <c r="I50" i="44" s="1"/>
  <c r="I60" i="44" s="1"/>
  <c r="H18" i="44"/>
  <c r="H29" i="44" s="1"/>
  <c r="H39" i="44" s="1"/>
  <c r="H50" i="44" s="1"/>
  <c r="H60" i="44" s="1"/>
  <c r="B18" i="44"/>
  <c r="B29" i="44" s="1"/>
  <c r="B39" i="44" s="1"/>
  <c r="B50" i="44" s="1"/>
  <c r="B60" i="44" s="1"/>
  <c r="A18" i="44"/>
  <c r="A29" i="44" s="1"/>
  <c r="A39" i="44" s="1"/>
  <c r="A50" i="44" s="1"/>
  <c r="A60" i="44" s="1"/>
  <c r="I20" i="43"/>
  <c r="I31" i="43" s="1"/>
  <c r="I41" i="43" s="1"/>
  <c r="I52" i="43" s="1"/>
  <c r="I62" i="43" s="1"/>
  <c r="H20" i="43"/>
  <c r="H31" i="43" s="1"/>
  <c r="H41" i="43" s="1"/>
  <c r="H52" i="43" s="1"/>
  <c r="H62" i="43" s="1"/>
  <c r="B20" i="43"/>
  <c r="B31" i="43" s="1"/>
  <c r="B41" i="43" s="1"/>
  <c r="B52" i="43" s="1"/>
  <c r="B62" i="43" s="1"/>
  <c r="A20" i="43"/>
  <c r="A31" i="43" s="1"/>
  <c r="A41" i="43" s="1"/>
  <c r="A52" i="43" s="1"/>
  <c r="A62" i="43" s="1"/>
  <c r="I19" i="43"/>
  <c r="I30" i="43" s="1"/>
  <c r="I40" i="43" s="1"/>
  <c r="I51" i="43" s="1"/>
  <c r="I61" i="43" s="1"/>
  <c r="H19" i="43"/>
  <c r="H30" i="43" s="1"/>
  <c r="H40" i="43" s="1"/>
  <c r="H51" i="43" s="1"/>
  <c r="H61" i="43" s="1"/>
  <c r="B19" i="43"/>
  <c r="B30" i="43" s="1"/>
  <c r="B40" i="43" s="1"/>
  <c r="B51" i="43" s="1"/>
  <c r="B61" i="43" s="1"/>
  <c r="A19" i="43"/>
  <c r="A30" i="43" s="1"/>
  <c r="A40" i="43" s="1"/>
  <c r="A51" i="43" s="1"/>
  <c r="A61" i="43" s="1"/>
  <c r="I18" i="43"/>
  <c r="I29" i="43" s="1"/>
  <c r="I39" i="43" s="1"/>
  <c r="I50" i="43" s="1"/>
  <c r="I60" i="43" s="1"/>
  <c r="H18" i="43"/>
  <c r="H29" i="43" s="1"/>
  <c r="H39" i="43" s="1"/>
  <c r="H50" i="43" s="1"/>
  <c r="H60" i="43" s="1"/>
  <c r="B18" i="43"/>
  <c r="B29" i="43" s="1"/>
  <c r="B39" i="43" s="1"/>
  <c r="B50" i="43" s="1"/>
  <c r="B60" i="43" s="1"/>
  <c r="A18" i="43"/>
  <c r="A29" i="43" s="1"/>
  <c r="A39" i="43" s="1"/>
  <c r="A50" i="43" s="1"/>
  <c r="A60" i="43" s="1"/>
  <c r="I20" i="42"/>
  <c r="I31" i="42" s="1"/>
  <c r="I41" i="42" s="1"/>
  <c r="I52" i="42" s="1"/>
  <c r="I62" i="42" s="1"/>
  <c r="H20" i="42"/>
  <c r="H31" i="42" s="1"/>
  <c r="H41" i="42" s="1"/>
  <c r="H52" i="42" s="1"/>
  <c r="H62" i="42" s="1"/>
  <c r="B20" i="42"/>
  <c r="B31" i="42" s="1"/>
  <c r="B41" i="42" s="1"/>
  <c r="B52" i="42" s="1"/>
  <c r="B62" i="42" s="1"/>
  <c r="A20" i="42"/>
  <c r="A31" i="42" s="1"/>
  <c r="A41" i="42" s="1"/>
  <c r="A52" i="42" s="1"/>
  <c r="A62" i="42" s="1"/>
  <c r="I19" i="42"/>
  <c r="I30" i="42" s="1"/>
  <c r="I40" i="42" s="1"/>
  <c r="I51" i="42" s="1"/>
  <c r="I61" i="42" s="1"/>
  <c r="H19" i="42"/>
  <c r="H30" i="42" s="1"/>
  <c r="H40" i="42" s="1"/>
  <c r="H51" i="42" s="1"/>
  <c r="H61" i="42" s="1"/>
  <c r="B19" i="42"/>
  <c r="B30" i="42" s="1"/>
  <c r="B40" i="42" s="1"/>
  <c r="B51" i="42" s="1"/>
  <c r="B61" i="42" s="1"/>
  <c r="A19" i="42"/>
  <c r="A30" i="42" s="1"/>
  <c r="A40" i="42" s="1"/>
  <c r="A51" i="42" s="1"/>
  <c r="A61" i="42" s="1"/>
  <c r="I18" i="42"/>
  <c r="I29" i="42" s="1"/>
  <c r="I39" i="42" s="1"/>
  <c r="I50" i="42" s="1"/>
  <c r="I60" i="42" s="1"/>
  <c r="H18" i="42"/>
  <c r="H29" i="42" s="1"/>
  <c r="H39" i="42" s="1"/>
  <c r="H50" i="42" s="1"/>
  <c r="H60" i="42" s="1"/>
  <c r="B18" i="42"/>
  <c r="B29" i="42" s="1"/>
  <c r="B39" i="42" s="1"/>
  <c r="B50" i="42" s="1"/>
  <c r="B60" i="42" s="1"/>
  <c r="A18" i="42"/>
  <c r="A29" i="42" s="1"/>
  <c r="A39" i="42" s="1"/>
  <c r="A50" i="42" s="1"/>
  <c r="A60" i="42" s="1"/>
  <c r="I26" i="41"/>
  <c r="I40" i="41" s="1"/>
  <c r="I54" i="41" s="1"/>
  <c r="I68" i="41" s="1"/>
  <c r="I82" i="41" s="1"/>
  <c r="H26" i="41"/>
  <c r="H40" i="41" s="1"/>
  <c r="H54" i="41" s="1"/>
  <c r="H68" i="41" s="1"/>
  <c r="H82" i="41" s="1"/>
  <c r="B26" i="41"/>
  <c r="B40" i="41" s="1"/>
  <c r="B54" i="41" s="1"/>
  <c r="B68" i="41" s="1"/>
  <c r="B82" i="41" s="1"/>
  <c r="A26" i="41"/>
  <c r="A40" i="41" s="1"/>
  <c r="A54" i="41" s="1"/>
  <c r="A68" i="41" s="1"/>
  <c r="A82" i="41" s="1"/>
  <c r="I25" i="41"/>
  <c r="I39" i="41" s="1"/>
  <c r="I53" i="41" s="1"/>
  <c r="I67" i="41" s="1"/>
  <c r="I81" i="41" s="1"/>
  <c r="H25" i="41"/>
  <c r="H39" i="41" s="1"/>
  <c r="H53" i="41" s="1"/>
  <c r="H67" i="41" s="1"/>
  <c r="H81" i="41" s="1"/>
  <c r="B25" i="41"/>
  <c r="B39" i="41" s="1"/>
  <c r="B53" i="41" s="1"/>
  <c r="B67" i="41" s="1"/>
  <c r="B81" i="41" s="1"/>
  <c r="A25" i="41"/>
  <c r="A39" i="41" s="1"/>
  <c r="A53" i="41" s="1"/>
  <c r="A67" i="41" s="1"/>
  <c r="A81" i="41" s="1"/>
  <c r="I24" i="41"/>
  <c r="I38" i="41" s="1"/>
  <c r="I52" i="41" s="1"/>
  <c r="I66" i="41" s="1"/>
  <c r="I80" i="41" s="1"/>
  <c r="H24" i="41"/>
  <c r="H38" i="41" s="1"/>
  <c r="H52" i="41" s="1"/>
  <c r="H66" i="41" s="1"/>
  <c r="H80" i="41" s="1"/>
  <c r="B24" i="41"/>
  <c r="B38" i="41" s="1"/>
  <c r="B52" i="41" s="1"/>
  <c r="B66" i="41" s="1"/>
  <c r="B80" i="41" s="1"/>
  <c r="A24" i="41"/>
  <c r="A38" i="41" s="1"/>
  <c r="A52" i="41" s="1"/>
  <c r="A66" i="41" s="1"/>
  <c r="A80" i="41" s="1"/>
  <c r="I23" i="41"/>
  <c r="I37" i="41" s="1"/>
  <c r="I51" i="41" s="1"/>
  <c r="I65" i="41" s="1"/>
  <c r="I79" i="41" s="1"/>
  <c r="H23" i="41"/>
  <c r="H37" i="41" s="1"/>
  <c r="H51" i="41" s="1"/>
  <c r="H65" i="41" s="1"/>
  <c r="H79" i="41" s="1"/>
  <c r="B23" i="41"/>
  <c r="B37" i="41" s="1"/>
  <c r="B51" i="41" s="1"/>
  <c r="B65" i="41" s="1"/>
  <c r="B79" i="41" s="1"/>
  <c r="A23" i="41"/>
  <c r="A37" i="41" s="1"/>
  <c r="A51" i="41" s="1"/>
  <c r="A65" i="41" s="1"/>
  <c r="A79" i="41" s="1"/>
  <c r="I22" i="41"/>
  <c r="I36" i="41" s="1"/>
  <c r="I50" i="41" s="1"/>
  <c r="I64" i="41" s="1"/>
  <c r="I78" i="41" s="1"/>
  <c r="H22" i="41"/>
  <c r="H36" i="41" s="1"/>
  <c r="H50" i="41" s="1"/>
  <c r="H64" i="41" s="1"/>
  <c r="H78" i="41" s="1"/>
  <c r="B22" i="41"/>
  <c r="B36" i="41" s="1"/>
  <c r="B50" i="41" s="1"/>
  <c r="B64" i="41" s="1"/>
  <c r="B78" i="41" s="1"/>
  <c r="A22" i="41"/>
  <c r="A36" i="41" s="1"/>
  <c r="A50" i="41" s="1"/>
  <c r="A64" i="41" s="1"/>
  <c r="A78" i="41" s="1"/>
  <c r="I21" i="41"/>
  <c r="I35" i="41" s="1"/>
  <c r="I49" i="41" s="1"/>
  <c r="I63" i="41" s="1"/>
  <c r="I77" i="41" s="1"/>
  <c r="H21" i="41"/>
  <c r="H35" i="41" s="1"/>
  <c r="H49" i="41" s="1"/>
  <c r="H63" i="41" s="1"/>
  <c r="H77" i="41" s="1"/>
  <c r="B21" i="41"/>
  <c r="B35" i="41" s="1"/>
  <c r="B49" i="41" s="1"/>
  <c r="B63" i="41" s="1"/>
  <c r="B77" i="41" s="1"/>
  <c r="A21" i="41"/>
  <c r="A35" i="41" s="1"/>
  <c r="A49" i="41" s="1"/>
  <c r="A63" i="41" s="1"/>
  <c r="A77" i="41" s="1"/>
  <c r="H19" i="40"/>
  <c r="H30" i="40" s="1"/>
  <c r="H40" i="40" s="1"/>
  <c r="H51" i="40" s="1"/>
  <c r="H61" i="40" s="1"/>
  <c r="I19" i="40"/>
  <c r="I30" i="40" s="1"/>
  <c r="I40" i="40" s="1"/>
  <c r="I51" i="40" s="1"/>
  <c r="I61" i="40" s="1"/>
  <c r="H20" i="40"/>
  <c r="H31" i="40" s="1"/>
  <c r="H41" i="40" s="1"/>
  <c r="H52" i="40" s="1"/>
  <c r="H62" i="40" s="1"/>
  <c r="I20" i="40"/>
  <c r="I31" i="40" s="1"/>
  <c r="I41" i="40" s="1"/>
  <c r="I52" i="40" s="1"/>
  <c r="I62" i="40" s="1"/>
  <c r="A19" i="40"/>
  <c r="A30" i="40" s="1"/>
  <c r="A40" i="40" s="1"/>
  <c r="A51" i="40" s="1"/>
  <c r="A61" i="40" s="1"/>
  <c r="B19" i="40"/>
  <c r="B30" i="40" s="1"/>
  <c r="B40" i="40" s="1"/>
  <c r="B51" i="40" s="1"/>
  <c r="B61" i="40" s="1"/>
  <c r="A20" i="40"/>
  <c r="A31" i="40" s="1"/>
  <c r="A41" i="40" s="1"/>
  <c r="A52" i="40" s="1"/>
  <c r="A62" i="40" s="1"/>
  <c r="B20" i="40"/>
  <c r="B31" i="40" s="1"/>
  <c r="B41" i="40" s="1"/>
  <c r="B52" i="40" s="1"/>
  <c r="B62" i="40" s="1"/>
  <c r="I18" i="40"/>
  <c r="I29" i="40" s="1"/>
  <c r="I39" i="40" s="1"/>
  <c r="I50" i="40" s="1"/>
  <c r="I60" i="40" s="1"/>
  <c r="H18" i="40"/>
  <c r="H29" i="40" s="1"/>
  <c r="H39" i="40" s="1"/>
  <c r="H50" i="40" s="1"/>
  <c r="H60" i="40" s="1"/>
  <c r="B18" i="40"/>
  <c r="B29" i="40" s="1"/>
  <c r="B39" i="40" s="1"/>
  <c r="B50" i="40" s="1"/>
  <c r="B60" i="40" s="1"/>
  <c r="A18" i="40"/>
  <c r="A29" i="40" s="1"/>
  <c r="A39" i="40" s="1"/>
  <c r="A50" i="40" s="1"/>
  <c r="A60" i="40" s="1"/>
  <c r="D12" i="35" l="1"/>
  <c r="D13" i="35"/>
  <c r="D14" i="35"/>
  <c r="D15" i="35"/>
  <c r="D16" i="35"/>
  <c r="D17" i="35"/>
  <c r="D11" i="35"/>
  <c r="D8" i="35" l="1"/>
  <c r="D7" i="35"/>
  <c r="I19" i="33" l="1"/>
  <c r="G19" i="33"/>
  <c r="E19" i="33"/>
  <c r="I18" i="33"/>
  <c r="G18" i="33"/>
  <c r="E18" i="33"/>
  <c r="I17" i="33"/>
  <c r="G17" i="33"/>
  <c r="E17" i="33"/>
  <c r="J17" i="33" s="1"/>
  <c r="I16" i="33"/>
  <c r="G16" i="33"/>
  <c r="E16" i="33"/>
  <c r="I15" i="33"/>
  <c r="G15" i="33"/>
  <c r="E15" i="33"/>
  <c r="I14" i="33"/>
  <c r="G14" i="33"/>
  <c r="E14" i="33"/>
  <c r="I13" i="33"/>
  <c r="G13" i="33"/>
  <c r="E13" i="33"/>
  <c r="J13" i="33" s="1"/>
  <c r="I11" i="33"/>
  <c r="G11" i="33"/>
  <c r="E11" i="33"/>
  <c r="I10" i="33"/>
  <c r="G10" i="33"/>
  <c r="E10" i="33"/>
  <c r="J14" i="33" l="1"/>
  <c r="J16" i="33"/>
  <c r="J15" i="33"/>
  <c r="J11" i="33"/>
  <c r="J10" i="33"/>
  <c r="J18" i="33"/>
  <c r="K13" i="33" l="1"/>
  <c r="K19" i="33"/>
  <c r="K18" i="33"/>
  <c r="K15" i="33"/>
  <c r="K14" i="33"/>
  <c r="K11" i="33"/>
  <c r="K10" i="33"/>
  <c r="K17" i="33"/>
  <c r="K16" i="33"/>
  <c r="B8" i="31"/>
  <c r="C8" i="31"/>
  <c r="D8" i="31"/>
  <c r="E8" i="31"/>
  <c r="F8" i="31"/>
  <c r="H8" i="31"/>
  <c r="J8" i="31"/>
  <c r="L8" i="31"/>
  <c r="N8" i="31"/>
  <c r="P8" i="31"/>
  <c r="R8" i="31"/>
  <c r="B9" i="31"/>
  <c r="C9" i="31"/>
  <c r="D9" i="31"/>
  <c r="E9" i="31"/>
  <c r="F9" i="31"/>
  <c r="H9" i="31"/>
  <c r="J9" i="31"/>
  <c r="L9" i="31"/>
  <c r="N9" i="31"/>
  <c r="P9" i="31"/>
  <c r="R9" i="31"/>
  <c r="B10" i="31"/>
  <c r="C10" i="31"/>
  <c r="D10" i="31"/>
  <c r="E10" i="31"/>
  <c r="F10" i="31"/>
  <c r="H10" i="31"/>
  <c r="J10" i="31"/>
  <c r="L10" i="31"/>
  <c r="N10" i="31"/>
  <c r="P10" i="31"/>
  <c r="R10" i="31"/>
  <c r="B11" i="31"/>
  <c r="C11" i="31"/>
  <c r="D11" i="31"/>
  <c r="E11" i="31"/>
  <c r="F11" i="31"/>
  <c r="H11" i="31"/>
  <c r="J11" i="31"/>
  <c r="L11" i="31"/>
  <c r="N11" i="31"/>
  <c r="P11" i="31"/>
  <c r="R11" i="31"/>
  <c r="B12" i="31"/>
  <c r="C12" i="31"/>
  <c r="D12" i="31"/>
  <c r="E12" i="31"/>
  <c r="F12" i="31"/>
  <c r="H12" i="31"/>
  <c r="J12" i="31"/>
  <c r="L12" i="31"/>
  <c r="N12" i="31"/>
  <c r="P12" i="31"/>
  <c r="R12" i="31"/>
  <c r="B13" i="31"/>
  <c r="C13" i="31"/>
  <c r="D13" i="31"/>
  <c r="E13" i="31"/>
  <c r="F13" i="31"/>
  <c r="H13" i="31"/>
  <c r="J13" i="31"/>
  <c r="L13" i="31"/>
  <c r="N13" i="31"/>
  <c r="P13" i="31"/>
  <c r="R13" i="31"/>
  <c r="B14" i="31"/>
  <c r="C14" i="31"/>
  <c r="D14" i="31"/>
  <c r="E14" i="31"/>
  <c r="F14" i="31"/>
  <c r="H14" i="31"/>
  <c r="J14" i="31"/>
  <c r="L14" i="31"/>
  <c r="N14" i="31"/>
  <c r="P14" i="31"/>
  <c r="R14" i="31"/>
  <c r="B15" i="31"/>
  <c r="C15" i="31"/>
  <c r="D15" i="31"/>
  <c r="E15" i="31"/>
  <c r="F15" i="31"/>
  <c r="H15" i="31"/>
  <c r="J15" i="31"/>
  <c r="L15" i="31"/>
  <c r="N15" i="31"/>
  <c r="P15" i="31"/>
  <c r="R15" i="31"/>
  <c r="B16" i="31"/>
  <c r="C16" i="31"/>
  <c r="D16" i="31"/>
  <c r="E16" i="31"/>
  <c r="F16" i="31"/>
  <c r="H16" i="31"/>
  <c r="J16" i="31"/>
  <c r="L16" i="31"/>
  <c r="N16" i="31"/>
  <c r="P16" i="31"/>
  <c r="R16" i="31"/>
  <c r="B17" i="31"/>
  <c r="C17" i="31"/>
  <c r="D17" i="31"/>
  <c r="E17" i="31"/>
  <c r="F17" i="31"/>
  <c r="H17" i="31"/>
  <c r="J17" i="31"/>
  <c r="L17" i="31"/>
  <c r="N17" i="31"/>
  <c r="P17" i="31"/>
  <c r="R17" i="31"/>
  <c r="B18" i="31"/>
  <c r="C18" i="31"/>
  <c r="D18" i="31"/>
  <c r="E18" i="31"/>
  <c r="F18" i="31"/>
  <c r="H18" i="31"/>
  <c r="J18" i="31"/>
  <c r="L18" i="31"/>
  <c r="N18" i="31"/>
  <c r="P18" i="31"/>
  <c r="R18" i="31"/>
  <c r="B19" i="31"/>
  <c r="C19" i="31"/>
  <c r="D19" i="31"/>
  <c r="E19" i="31"/>
  <c r="F19" i="31"/>
  <c r="H19" i="31"/>
  <c r="J19" i="31"/>
  <c r="L19" i="31"/>
  <c r="N19" i="31"/>
  <c r="P19" i="31"/>
  <c r="R19" i="31"/>
  <c r="B20" i="31"/>
  <c r="C20" i="31"/>
  <c r="D20" i="31"/>
  <c r="E20" i="31"/>
  <c r="F20" i="31"/>
  <c r="H20" i="31"/>
  <c r="J20" i="31"/>
  <c r="L20" i="31"/>
  <c r="N20" i="31"/>
  <c r="P20" i="31"/>
  <c r="R20" i="31"/>
  <c r="B21" i="31"/>
  <c r="C21" i="31"/>
  <c r="D21" i="31"/>
  <c r="E21" i="31"/>
  <c r="F21" i="31"/>
  <c r="H21" i="31"/>
  <c r="J21" i="31"/>
  <c r="L21" i="31"/>
  <c r="N21" i="31"/>
  <c r="P21" i="31"/>
  <c r="R21" i="31"/>
  <c r="B22" i="31"/>
  <c r="C22" i="31"/>
  <c r="D22" i="31"/>
  <c r="E22" i="31"/>
  <c r="F22" i="31"/>
  <c r="H22" i="31"/>
  <c r="J22" i="31"/>
  <c r="L22" i="31"/>
  <c r="N22" i="31"/>
  <c r="P22" i="31"/>
  <c r="R22" i="31"/>
  <c r="B8" i="30"/>
  <c r="C8" i="30"/>
  <c r="D8" i="30"/>
  <c r="E8" i="30"/>
  <c r="F8" i="30"/>
  <c r="H8" i="30"/>
  <c r="J8" i="30"/>
  <c r="L8" i="30"/>
  <c r="N8" i="30"/>
  <c r="P8" i="30"/>
  <c r="R8" i="30"/>
  <c r="B9" i="30"/>
  <c r="C9" i="30"/>
  <c r="D9" i="30"/>
  <c r="E9" i="30"/>
  <c r="F9" i="30"/>
  <c r="H9" i="30"/>
  <c r="J9" i="30"/>
  <c r="L9" i="30"/>
  <c r="N9" i="30"/>
  <c r="P9" i="30"/>
  <c r="R9" i="30"/>
  <c r="B10" i="30"/>
  <c r="C10" i="30"/>
  <c r="D10" i="30"/>
  <c r="E10" i="30"/>
  <c r="F10" i="30"/>
  <c r="H10" i="30"/>
  <c r="J10" i="30"/>
  <c r="L10" i="30"/>
  <c r="N10" i="30"/>
  <c r="P10" i="30"/>
  <c r="R10" i="30"/>
  <c r="B11" i="30"/>
  <c r="C11" i="30"/>
  <c r="D11" i="30"/>
  <c r="E11" i="30"/>
  <c r="F11" i="30"/>
  <c r="H11" i="30"/>
  <c r="J11" i="30"/>
  <c r="L11" i="30"/>
  <c r="N11" i="30"/>
  <c r="P11" i="30"/>
  <c r="R11" i="30"/>
  <c r="B12" i="30"/>
  <c r="C12" i="30"/>
  <c r="D12" i="30"/>
  <c r="E12" i="30"/>
  <c r="F12" i="30"/>
  <c r="H12" i="30"/>
  <c r="J12" i="30"/>
  <c r="L12" i="30"/>
  <c r="N12" i="30"/>
  <c r="P12" i="30"/>
  <c r="R12" i="30"/>
  <c r="B13" i="30"/>
  <c r="C13" i="30"/>
  <c r="D13" i="30"/>
  <c r="E13" i="30"/>
  <c r="F13" i="30"/>
  <c r="H13" i="30"/>
  <c r="J13" i="30"/>
  <c r="L13" i="30"/>
  <c r="N13" i="30"/>
  <c r="P13" i="30"/>
  <c r="R13" i="30"/>
  <c r="B14" i="30"/>
  <c r="C14" i="30"/>
  <c r="D14" i="30"/>
  <c r="E14" i="30"/>
  <c r="F14" i="30"/>
  <c r="H14" i="30"/>
  <c r="J14" i="30"/>
  <c r="L14" i="30"/>
  <c r="N14" i="30"/>
  <c r="P14" i="30"/>
  <c r="R14" i="30"/>
  <c r="B15" i="30"/>
  <c r="C15" i="30"/>
  <c r="D15" i="30"/>
  <c r="E15" i="30"/>
  <c r="F15" i="30"/>
  <c r="H15" i="30"/>
  <c r="J15" i="30"/>
  <c r="L15" i="30"/>
  <c r="N15" i="30"/>
  <c r="P15" i="30"/>
  <c r="R15" i="30"/>
  <c r="B16" i="30"/>
  <c r="C16" i="30"/>
  <c r="D16" i="30"/>
  <c r="E16" i="30"/>
  <c r="F16" i="30"/>
  <c r="H16" i="30"/>
  <c r="J16" i="30"/>
  <c r="L16" i="30"/>
  <c r="N16" i="30"/>
  <c r="P16" i="30"/>
  <c r="R16" i="30"/>
  <c r="B17" i="30"/>
  <c r="C17" i="30"/>
  <c r="D17" i="30"/>
  <c r="E17" i="30"/>
  <c r="F17" i="30"/>
  <c r="H17" i="30"/>
  <c r="J17" i="30"/>
  <c r="L17" i="30"/>
  <c r="N17" i="30"/>
  <c r="P17" i="30"/>
  <c r="R17" i="30"/>
  <c r="B18" i="30"/>
  <c r="C18" i="30"/>
  <c r="D18" i="30"/>
  <c r="E18" i="30"/>
  <c r="F18" i="30"/>
  <c r="H18" i="30"/>
  <c r="J18" i="30"/>
  <c r="L18" i="30"/>
  <c r="N18" i="30"/>
  <c r="P18" i="30"/>
  <c r="R18" i="30"/>
  <c r="B19" i="30"/>
  <c r="C19" i="30"/>
  <c r="D19" i="30"/>
  <c r="E19" i="30"/>
  <c r="F19" i="30"/>
  <c r="H19" i="30"/>
  <c r="J19" i="30"/>
  <c r="L19" i="30"/>
  <c r="N19" i="30"/>
  <c r="P19" i="30"/>
  <c r="R19" i="30"/>
  <c r="B20" i="30"/>
  <c r="C20" i="30"/>
  <c r="D20" i="30"/>
  <c r="E20" i="30"/>
  <c r="F20" i="30"/>
  <c r="H20" i="30"/>
  <c r="J20" i="30"/>
  <c r="L20" i="30"/>
  <c r="N20" i="30"/>
  <c r="P20" i="30"/>
  <c r="R20" i="30"/>
  <c r="B21" i="30"/>
  <c r="C21" i="30"/>
  <c r="D21" i="30"/>
  <c r="E21" i="30"/>
  <c r="F21" i="30"/>
  <c r="H21" i="30"/>
  <c r="J21" i="30"/>
  <c r="L21" i="30"/>
  <c r="N21" i="30"/>
  <c r="P21" i="30"/>
  <c r="R21" i="30"/>
  <c r="B22" i="30"/>
  <c r="C22" i="30"/>
  <c r="D22" i="30"/>
  <c r="E22" i="30"/>
  <c r="F22" i="30"/>
  <c r="H22" i="30"/>
  <c r="J22" i="30"/>
  <c r="L22" i="30"/>
  <c r="N22" i="30"/>
  <c r="P22" i="30"/>
  <c r="R22" i="30"/>
  <c r="G183" i="29"/>
  <c r="M183" i="29" s="1"/>
  <c r="M22" i="31" s="1"/>
  <c r="G182" i="29"/>
  <c r="S182" i="29" s="1"/>
  <c r="S21" i="31" s="1"/>
  <c r="G181" i="29"/>
  <c r="G20" i="31" s="1"/>
  <c r="G173" i="29"/>
  <c r="O173" i="29" s="1"/>
  <c r="O22" i="30" s="1"/>
  <c r="G172" i="29"/>
  <c r="M172" i="29" s="1"/>
  <c r="M21" i="30" s="1"/>
  <c r="G171" i="29"/>
  <c r="G20" i="30" s="1"/>
  <c r="G156" i="29"/>
  <c r="G19" i="31" s="1"/>
  <c r="G155" i="29"/>
  <c r="G18" i="31" s="1"/>
  <c r="G154" i="29"/>
  <c r="Q154" i="29" s="1"/>
  <c r="Q17" i="31" s="1"/>
  <c r="G146" i="29"/>
  <c r="G19" i="30" s="1"/>
  <c r="G145" i="29"/>
  <c r="G18" i="30" s="1"/>
  <c r="G144" i="29"/>
  <c r="O144" i="29" s="1"/>
  <c r="O17" i="30" s="1"/>
  <c r="G129" i="29"/>
  <c r="S129" i="29" s="1"/>
  <c r="S16" i="31" s="1"/>
  <c r="G128" i="29"/>
  <c r="S128" i="29" s="1"/>
  <c r="S15" i="31" s="1"/>
  <c r="G127" i="29"/>
  <c r="Q127" i="29" s="1"/>
  <c r="Q14" i="31" s="1"/>
  <c r="G119" i="29"/>
  <c r="G16" i="30" s="1"/>
  <c r="G118" i="29"/>
  <c r="O118" i="29" s="1"/>
  <c r="O15" i="30" s="1"/>
  <c r="G117" i="29"/>
  <c r="S117" i="29" s="1"/>
  <c r="S14" i="30" s="1"/>
  <c r="G102" i="29"/>
  <c r="Q102" i="29" s="1"/>
  <c r="Q13" i="31" s="1"/>
  <c r="G101" i="29"/>
  <c r="O101" i="29" s="1"/>
  <c r="O12" i="31" s="1"/>
  <c r="G100" i="29"/>
  <c r="Q100" i="29" s="1"/>
  <c r="Q11" i="31" s="1"/>
  <c r="G92" i="29"/>
  <c r="O92" i="29" s="1"/>
  <c r="O13" i="30" s="1"/>
  <c r="G91" i="29"/>
  <c r="G12" i="30" s="1"/>
  <c r="G90" i="29"/>
  <c r="O90" i="29" s="1"/>
  <c r="O11" i="30" s="1"/>
  <c r="G77" i="29"/>
  <c r="Q77" i="29" s="1"/>
  <c r="G76" i="29"/>
  <c r="O76" i="29" s="1"/>
  <c r="G75" i="29"/>
  <c r="Q75" i="29" s="1"/>
  <c r="G74" i="29"/>
  <c r="O74" i="29" s="1"/>
  <c r="G73" i="29"/>
  <c r="Q73" i="29" s="1"/>
  <c r="G67" i="29"/>
  <c r="O67" i="29" s="1"/>
  <c r="G66" i="29"/>
  <c r="Q66" i="29" s="1"/>
  <c r="G65" i="29"/>
  <c r="O65" i="29" s="1"/>
  <c r="G64" i="29"/>
  <c r="Q64" i="29" s="1"/>
  <c r="G63" i="29"/>
  <c r="O63" i="29" s="1"/>
  <c r="G48" i="29"/>
  <c r="Q48" i="29" s="1"/>
  <c r="Q10" i="31" s="1"/>
  <c r="G47" i="29"/>
  <c r="G9" i="31" s="1"/>
  <c r="G46" i="29"/>
  <c r="O46" i="29" s="1"/>
  <c r="O8" i="31" s="1"/>
  <c r="G38" i="29"/>
  <c r="M38" i="29" s="1"/>
  <c r="M10" i="30" s="1"/>
  <c r="G37" i="29"/>
  <c r="Q37" i="29" s="1"/>
  <c r="Q9" i="30" s="1"/>
  <c r="G36" i="29"/>
  <c r="G8" i="30" s="1"/>
  <c r="G23" i="29"/>
  <c r="Q23" i="29" s="1"/>
  <c r="G22" i="29"/>
  <c r="G21" i="29"/>
  <c r="G20" i="29"/>
  <c r="O20" i="29" s="1"/>
  <c r="G19" i="29"/>
  <c r="G13" i="29"/>
  <c r="O13" i="29" s="1"/>
  <c r="G12" i="29"/>
  <c r="Q12" i="29" s="1"/>
  <c r="G11" i="29"/>
  <c r="G10" i="29"/>
  <c r="O9" i="29"/>
  <c r="G21" i="31" l="1"/>
  <c r="G15" i="31"/>
  <c r="G16" i="31"/>
  <c r="G12" i="31"/>
  <c r="G10" i="31"/>
  <c r="G8" i="31"/>
  <c r="G22" i="31"/>
  <c r="G17" i="31"/>
  <c r="G17" i="30"/>
  <c r="G14" i="31"/>
  <c r="G14" i="30"/>
  <c r="G15" i="30"/>
  <c r="G13" i="31"/>
  <c r="G11" i="31"/>
  <c r="G13" i="30"/>
  <c r="G11" i="30"/>
  <c r="G9" i="30"/>
  <c r="G10" i="30"/>
  <c r="G21" i="30"/>
  <c r="G22" i="30"/>
  <c r="I90" i="29"/>
  <c r="I11" i="30" s="1"/>
  <c r="K90" i="29"/>
  <c r="K11" i="30" s="1"/>
  <c r="S48" i="29"/>
  <c r="S10" i="31" s="1"/>
  <c r="I118" i="29"/>
  <c r="I15" i="30" s="1"/>
  <c r="K118" i="29"/>
  <c r="K15" i="30" s="1"/>
  <c r="M101" i="29"/>
  <c r="M12" i="31" s="1"/>
  <c r="K13" i="29"/>
  <c r="M20" i="29"/>
  <c r="I173" i="29"/>
  <c r="I22" i="30" s="1"/>
  <c r="M13" i="29"/>
  <c r="K48" i="29"/>
  <c r="K10" i="31" s="1"/>
  <c r="K173" i="29"/>
  <c r="K22" i="30" s="1"/>
  <c r="Q46" i="29"/>
  <c r="Q8" i="31" s="1"/>
  <c r="M48" i="29"/>
  <c r="M10" i="31" s="1"/>
  <c r="K101" i="29"/>
  <c r="K12" i="31" s="1"/>
  <c r="Q145" i="29"/>
  <c r="Q18" i="30" s="1"/>
  <c r="S145" i="29"/>
  <c r="S18" i="30" s="1"/>
  <c r="K145" i="29"/>
  <c r="K18" i="30" s="1"/>
  <c r="M145" i="29"/>
  <c r="M18" i="30" s="1"/>
  <c r="O36" i="29"/>
  <c r="O8" i="30" s="1"/>
  <c r="M36" i="29"/>
  <c r="M8" i="30" s="1"/>
  <c r="K36" i="29"/>
  <c r="K8" i="30" s="1"/>
  <c r="Q91" i="29"/>
  <c r="Q12" i="30" s="1"/>
  <c r="S91" i="29"/>
  <c r="S12" i="30" s="1"/>
  <c r="Q119" i="29"/>
  <c r="Q16" i="30" s="1"/>
  <c r="S119" i="29"/>
  <c r="S16" i="30" s="1"/>
  <c r="K119" i="29"/>
  <c r="K16" i="30" s="1"/>
  <c r="O146" i="29"/>
  <c r="O19" i="30" s="1"/>
  <c r="M146" i="29"/>
  <c r="M19" i="30" s="1"/>
  <c r="O155" i="29"/>
  <c r="O18" i="31" s="1"/>
  <c r="S155" i="29"/>
  <c r="S18" i="31" s="1"/>
  <c r="K155" i="29"/>
  <c r="K18" i="31" s="1"/>
  <c r="I155" i="29"/>
  <c r="I18" i="31" s="1"/>
  <c r="Q21" i="29"/>
  <c r="M21" i="29"/>
  <c r="K21" i="29"/>
  <c r="O47" i="29"/>
  <c r="O9" i="31" s="1"/>
  <c r="M47" i="29"/>
  <c r="M9" i="31" s="1"/>
  <c r="O129" i="29"/>
  <c r="O16" i="31" s="1"/>
  <c r="M129" i="29"/>
  <c r="M16" i="31" s="1"/>
  <c r="I129" i="29"/>
  <c r="I16" i="31" s="1"/>
  <c r="K129" i="29"/>
  <c r="K16" i="31" s="1"/>
  <c r="O181" i="29"/>
  <c r="O20" i="31" s="1"/>
  <c r="S181" i="29"/>
  <c r="S20" i="31" s="1"/>
  <c r="K181" i="29"/>
  <c r="K20" i="31" s="1"/>
  <c r="I181" i="29"/>
  <c r="I20" i="31" s="1"/>
  <c r="S21" i="29"/>
  <c r="Q156" i="29"/>
  <c r="Q19" i="31" s="1"/>
  <c r="S156" i="29"/>
  <c r="S19" i="31" s="1"/>
  <c r="S171" i="29"/>
  <c r="S20" i="30" s="1"/>
  <c r="M171" i="29"/>
  <c r="M20" i="30" s="1"/>
  <c r="M90" i="29"/>
  <c r="M11" i="30" s="1"/>
  <c r="M118" i="29"/>
  <c r="M15" i="30" s="1"/>
  <c r="Q173" i="29"/>
  <c r="Q22" i="30" s="1"/>
  <c r="S90" i="29"/>
  <c r="S11" i="30" s="1"/>
  <c r="S118" i="29"/>
  <c r="S15" i="30" s="1"/>
  <c r="Q181" i="29"/>
  <c r="Q20" i="31" s="1"/>
  <c r="S173" i="29"/>
  <c r="S22" i="30" s="1"/>
  <c r="M181" i="29"/>
  <c r="M20" i="31" s="1"/>
  <c r="M182" i="29"/>
  <c r="M21" i="31" s="1"/>
  <c r="O172" i="29"/>
  <c r="O21" i="30" s="1"/>
  <c r="O182" i="29"/>
  <c r="O21" i="31" s="1"/>
  <c r="Q183" i="29"/>
  <c r="Q22" i="31" s="1"/>
  <c r="I171" i="29"/>
  <c r="I20" i="30" s="1"/>
  <c r="Q171" i="29"/>
  <c r="Q20" i="30" s="1"/>
  <c r="K172" i="29"/>
  <c r="K21" i="30" s="1"/>
  <c r="S172" i="29"/>
  <c r="S21" i="30" s="1"/>
  <c r="M173" i="29"/>
  <c r="M22" i="30" s="1"/>
  <c r="I182" i="29"/>
  <c r="I21" i="31" s="1"/>
  <c r="Q182" i="29"/>
  <c r="Q21" i="31" s="1"/>
  <c r="K183" i="29"/>
  <c r="K22" i="31" s="1"/>
  <c r="S183" i="29"/>
  <c r="S22" i="31" s="1"/>
  <c r="O183" i="29"/>
  <c r="O22" i="31" s="1"/>
  <c r="O171" i="29"/>
  <c r="O20" i="30" s="1"/>
  <c r="I172" i="29"/>
  <c r="I21" i="30" s="1"/>
  <c r="Q172" i="29"/>
  <c r="Q21" i="30" s="1"/>
  <c r="I183" i="29"/>
  <c r="I22" i="31" s="1"/>
  <c r="K171" i="29"/>
  <c r="K20" i="30" s="1"/>
  <c r="K182" i="29"/>
  <c r="K21" i="31" s="1"/>
  <c r="Q144" i="29"/>
  <c r="Q17" i="30" s="1"/>
  <c r="I144" i="29"/>
  <c r="I17" i="30" s="1"/>
  <c r="K144" i="29"/>
  <c r="K17" i="30" s="1"/>
  <c r="M155" i="29"/>
  <c r="M18" i="31" s="1"/>
  <c r="K156" i="29"/>
  <c r="K19" i="31" s="1"/>
  <c r="S144" i="29"/>
  <c r="S17" i="30" s="1"/>
  <c r="M144" i="29"/>
  <c r="M17" i="30" s="1"/>
  <c r="Q155" i="29"/>
  <c r="Q18" i="31" s="1"/>
  <c r="M156" i="29"/>
  <c r="M19" i="31" s="1"/>
  <c r="O145" i="29"/>
  <c r="O18" i="30" s="1"/>
  <c r="I146" i="29"/>
  <c r="I19" i="30" s="1"/>
  <c r="Q146" i="29"/>
  <c r="Q19" i="30" s="1"/>
  <c r="K154" i="29"/>
  <c r="K17" i="31" s="1"/>
  <c r="S154" i="29"/>
  <c r="S17" i="31" s="1"/>
  <c r="O156" i="29"/>
  <c r="O19" i="31" s="1"/>
  <c r="I145" i="29"/>
  <c r="I18" i="30" s="1"/>
  <c r="K146" i="29"/>
  <c r="K19" i="30" s="1"/>
  <c r="S146" i="29"/>
  <c r="S19" i="30" s="1"/>
  <c r="M154" i="29"/>
  <c r="M17" i="31" s="1"/>
  <c r="I156" i="29"/>
  <c r="I19" i="31" s="1"/>
  <c r="O154" i="29"/>
  <c r="O17" i="31" s="1"/>
  <c r="I154" i="29"/>
  <c r="I17" i="31" s="1"/>
  <c r="Q118" i="29"/>
  <c r="Q15" i="30" s="1"/>
  <c r="M119" i="29"/>
  <c r="M16" i="30" s="1"/>
  <c r="Q129" i="29"/>
  <c r="Q16" i="31" s="1"/>
  <c r="M127" i="29"/>
  <c r="M14" i="31" s="1"/>
  <c r="I117" i="29"/>
  <c r="I14" i="30" s="1"/>
  <c r="Q117" i="29"/>
  <c r="Q14" i="30" s="1"/>
  <c r="O127" i="29"/>
  <c r="O14" i="31" s="1"/>
  <c r="I128" i="29"/>
  <c r="I15" i="31" s="1"/>
  <c r="Q128" i="29"/>
  <c r="Q15" i="31" s="1"/>
  <c r="O119" i="29"/>
  <c r="O16" i="30" s="1"/>
  <c r="M117" i="29"/>
  <c r="M14" i="30" s="1"/>
  <c r="I119" i="29"/>
  <c r="I16" i="30" s="1"/>
  <c r="K127" i="29"/>
  <c r="K14" i="31" s="1"/>
  <c r="S127" i="29"/>
  <c r="S14" i="31" s="1"/>
  <c r="M128" i="29"/>
  <c r="M15" i="31" s="1"/>
  <c r="O117" i="29"/>
  <c r="O14" i="30" s="1"/>
  <c r="O128" i="29"/>
  <c r="O15" i="31" s="1"/>
  <c r="K117" i="29"/>
  <c r="K14" i="30" s="1"/>
  <c r="I127" i="29"/>
  <c r="I14" i="31" s="1"/>
  <c r="K128" i="29"/>
  <c r="K15" i="31" s="1"/>
  <c r="K102" i="29"/>
  <c r="K13" i="31" s="1"/>
  <c r="K91" i="29"/>
  <c r="K12" i="30" s="1"/>
  <c r="M92" i="29"/>
  <c r="M13" i="30" s="1"/>
  <c r="Q90" i="29"/>
  <c r="Q11" i="30" s="1"/>
  <c r="M91" i="29"/>
  <c r="M12" i="30" s="1"/>
  <c r="I101" i="29"/>
  <c r="I12" i="31" s="1"/>
  <c r="S101" i="29"/>
  <c r="S12" i="31" s="1"/>
  <c r="S102" i="29"/>
  <c r="S13" i="31" s="1"/>
  <c r="Q101" i="29"/>
  <c r="Q12" i="31" s="1"/>
  <c r="M102" i="29"/>
  <c r="M13" i="31" s="1"/>
  <c r="O100" i="29"/>
  <c r="O11" i="31" s="1"/>
  <c r="O91" i="29"/>
  <c r="O12" i="30" s="1"/>
  <c r="I92" i="29"/>
  <c r="I13" i="30" s="1"/>
  <c r="Q92" i="29"/>
  <c r="Q13" i="30" s="1"/>
  <c r="K100" i="29"/>
  <c r="K11" i="31" s="1"/>
  <c r="S100" i="29"/>
  <c r="S11" i="31" s="1"/>
  <c r="O102" i="29"/>
  <c r="O13" i="31" s="1"/>
  <c r="I91" i="29"/>
  <c r="I12" i="30" s="1"/>
  <c r="K92" i="29"/>
  <c r="K13" i="30" s="1"/>
  <c r="S92" i="29"/>
  <c r="S13" i="30" s="1"/>
  <c r="M100" i="29"/>
  <c r="M11" i="31" s="1"/>
  <c r="I102" i="29"/>
  <c r="I13" i="31" s="1"/>
  <c r="I100" i="29"/>
  <c r="I11" i="31" s="1"/>
  <c r="I63" i="29"/>
  <c r="K63" i="29"/>
  <c r="S64" i="29"/>
  <c r="M74" i="29"/>
  <c r="M63" i="29"/>
  <c r="S63" i="29"/>
  <c r="K74" i="29"/>
  <c r="Q67" i="29"/>
  <c r="S9" i="29"/>
  <c r="Q20" i="29"/>
  <c r="K37" i="29"/>
  <c r="K9" i="30" s="1"/>
  <c r="I67" i="29"/>
  <c r="S67" i="29"/>
  <c r="K75" i="29"/>
  <c r="M76" i="29"/>
  <c r="Q13" i="29"/>
  <c r="I20" i="29"/>
  <c r="S20" i="29"/>
  <c r="Q36" i="29"/>
  <c r="Q8" i="30" s="1"/>
  <c r="M37" i="29"/>
  <c r="M9" i="30" s="1"/>
  <c r="O38" i="29"/>
  <c r="O10" i="30" s="1"/>
  <c r="I46" i="29"/>
  <c r="I8" i="31" s="1"/>
  <c r="I47" i="29"/>
  <c r="I9" i="31" s="1"/>
  <c r="S47" i="29"/>
  <c r="S9" i="31" s="1"/>
  <c r="M9" i="29"/>
  <c r="I13" i="29"/>
  <c r="S13" i="29"/>
  <c r="K20" i="29"/>
  <c r="I36" i="29"/>
  <c r="I8" i="30" s="1"/>
  <c r="S36" i="29"/>
  <c r="S8" i="30" s="1"/>
  <c r="S37" i="29"/>
  <c r="S9" i="30" s="1"/>
  <c r="K47" i="29"/>
  <c r="K9" i="31" s="1"/>
  <c r="Q63" i="29"/>
  <c r="M64" i="29"/>
  <c r="M67" i="29"/>
  <c r="I74" i="29"/>
  <c r="S74" i="29"/>
  <c r="S75" i="29"/>
  <c r="Q9" i="29"/>
  <c r="I9" i="29"/>
  <c r="Q47" i="29"/>
  <c r="Q9" i="31" s="1"/>
  <c r="K9" i="29"/>
  <c r="K64" i="29"/>
  <c r="M65" i="29"/>
  <c r="K67" i="29"/>
  <c r="Q74" i="29"/>
  <c r="M75" i="29"/>
  <c r="O73" i="29"/>
  <c r="O64" i="29"/>
  <c r="I65" i="29"/>
  <c r="Q65" i="29"/>
  <c r="K66" i="29"/>
  <c r="S66" i="29"/>
  <c r="K73" i="29"/>
  <c r="S73" i="29"/>
  <c r="O75" i="29"/>
  <c r="I76" i="29"/>
  <c r="Q76" i="29"/>
  <c r="K77" i="29"/>
  <c r="S77" i="29"/>
  <c r="I64" i="29"/>
  <c r="K65" i="29"/>
  <c r="S65" i="29"/>
  <c r="M66" i="29"/>
  <c r="M73" i="29"/>
  <c r="I75" i="29"/>
  <c r="K76" i="29"/>
  <c r="S76" i="29"/>
  <c r="M77" i="29"/>
  <c r="O66" i="29"/>
  <c r="O77" i="29"/>
  <c r="I66" i="29"/>
  <c r="I73" i="29"/>
  <c r="I77" i="29"/>
  <c r="Q10" i="29"/>
  <c r="I10" i="29"/>
  <c r="S10" i="29"/>
  <c r="M19" i="29"/>
  <c r="S19" i="29"/>
  <c r="K19" i="29"/>
  <c r="S22" i="29"/>
  <c r="K22" i="29"/>
  <c r="Q22" i="29"/>
  <c r="I22" i="29"/>
  <c r="M12" i="29"/>
  <c r="K12" i="29"/>
  <c r="S12" i="29"/>
  <c r="I19" i="29"/>
  <c r="M22" i="29"/>
  <c r="M23" i="29"/>
  <c r="S23" i="29"/>
  <c r="K23" i="29"/>
  <c r="M10" i="29"/>
  <c r="I12" i="29"/>
  <c r="O22" i="29"/>
  <c r="O10" i="29"/>
  <c r="O12" i="29"/>
  <c r="Q19" i="29"/>
  <c r="O23" i="29"/>
  <c r="S38" i="29"/>
  <c r="S10" i="30" s="1"/>
  <c r="K38" i="29"/>
  <c r="K10" i="30" s="1"/>
  <c r="Q38" i="29"/>
  <c r="Q10" i="30" s="1"/>
  <c r="I38" i="29"/>
  <c r="I10" i="30" s="1"/>
  <c r="M46" i="29"/>
  <c r="M8" i="31" s="1"/>
  <c r="S46" i="29"/>
  <c r="S8" i="31" s="1"/>
  <c r="K46" i="29"/>
  <c r="K8" i="31" s="1"/>
  <c r="S11" i="29"/>
  <c r="K11" i="29"/>
  <c r="Q11" i="29"/>
  <c r="I11" i="29"/>
  <c r="K10" i="29"/>
  <c r="M11" i="29"/>
  <c r="O11" i="29"/>
  <c r="O19" i="29"/>
  <c r="I23" i="29"/>
  <c r="O21" i="29"/>
  <c r="O37" i="29"/>
  <c r="O9" i="30" s="1"/>
  <c r="O48" i="29"/>
  <c r="O10" i="31" s="1"/>
  <c r="I21" i="29"/>
  <c r="I37" i="29"/>
  <c r="I9" i="30" s="1"/>
  <c r="I48" i="29"/>
  <c r="I10" i="31" s="1"/>
  <c r="T90" i="29" l="1"/>
  <c r="T11" i="30" s="1"/>
  <c r="T91" i="29"/>
  <c r="T181" i="29"/>
  <c r="T20" i="31" s="1"/>
  <c r="T101" i="29"/>
  <c r="T173" i="29"/>
  <c r="T118" i="29"/>
  <c r="T63" i="29"/>
  <c r="T129" i="29"/>
  <c r="T155" i="29"/>
  <c r="T172" i="29"/>
  <c r="T183" i="29"/>
  <c r="T171" i="29"/>
  <c r="T20" i="30" s="1"/>
  <c r="T182" i="29"/>
  <c r="T21" i="31" s="1"/>
  <c r="T144" i="29"/>
  <c r="T17" i="30" s="1"/>
  <c r="T145" i="29"/>
  <c r="T156" i="29"/>
  <c r="T64" i="29"/>
  <c r="T127" i="29"/>
  <c r="T14" i="31" s="1"/>
  <c r="T154" i="29"/>
  <c r="T17" i="31" s="1"/>
  <c r="T146" i="29"/>
  <c r="T19" i="30" s="1"/>
  <c r="T46" i="29"/>
  <c r="T8" i="31" s="1"/>
  <c r="T119" i="29"/>
  <c r="T9" i="29"/>
  <c r="T117" i="29"/>
  <c r="T14" i="30" s="1"/>
  <c r="T128" i="29"/>
  <c r="T102" i="29"/>
  <c r="T92" i="29"/>
  <c r="T67" i="29"/>
  <c r="T100" i="29"/>
  <c r="T11" i="31" s="1"/>
  <c r="T47" i="29"/>
  <c r="T36" i="29"/>
  <c r="T8" i="30" s="1"/>
  <c r="T13" i="29"/>
  <c r="T20" i="29"/>
  <c r="T74" i="29"/>
  <c r="T11" i="29"/>
  <c r="T19" i="29"/>
  <c r="T73" i="29"/>
  <c r="T75" i="29"/>
  <c r="T66" i="29"/>
  <c r="T76" i="29"/>
  <c r="T65" i="29"/>
  <c r="T77" i="29"/>
  <c r="T22" i="29"/>
  <c r="T10" i="29"/>
  <c r="T48" i="29"/>
  <c r="T37" i="29"/>
  <c r="T38" i="29"/>
  <c r="T21" i="29"/>
  <c r="T23" i="29"/>
  <c r="T12" i="29"/>
  <c r="T105" i="29" l="1"/>
  <c r="Z185" i="29"/>
  <c r="Z183" i="29"/>
  <c r="T22" i="31"/>
  <c r="Z184" i="29"/>
  <c r="Z155" i="29"/>
  <c r="T18" i="31"/>
  <c r="Z158" i="29"/>
  <c r="Z157" i="29"/>
  <c r="Z156" i="29"/>
  <c r="T19" i="31"/>
  <c r="W148" i="29"/>
  <c r="W147" i="29"/>
  <c r="W145" i="29"/>
  <c r="T18" i="30"/>
  <c r="Z129" i="29"/>
  <c r="T16" i="31"/>
  <c r="Z128" i="29"/>
  <c r="T15" i="31"/>
  <c r="Z130" i="29"/>
  <c r="Z131" i="29"/>
  <c r="W118" i="29"/>
  <c r="T15" i="30"/>
  <c r="Z104" i="29"/>
  <c r="Z102" i="29"/>
  <c r="T13" i="31"/>
  <c r="Z103" i="29"/>
  <c r="Z101" i="29"/>
  <c r="T12" i="31"/>
  <c r="W94" i="29"/>
  <c r="Z76" i="29"/>
  <c r="Z77" i="29"/>
  <c r="Z75" i="29"/>
  <c r="Z74" i="29"/>
  <c r="W65" i="29"/>
  <c r="W66" i="29"/>
  <c r="W67" i="29"/>
  <c r="W64" i="29"/>
  <c r="Z49" i="29"/>
  <c r="Z50" i="29"/>
  <c r="Z48" i="29"/>
  <c r="T10" i="31"/>
  <c r="Z47" i="29"/>
  <c r="T9" i="31"/>
  <c r="W40" i="29"/>
  <c r="W39" i="29"/>
  <c r="W37" i="29"/>
  <c r="T9" i="30"/>
  <c r="W38" i="29"/>
  <c r="T10" i="30"/>
  <c r="Z23" i="29"/>
  <c r="Z22" i="29"/>
  <c r="Z20" i="29"/>
  <c r="W11" i="29"/>
  <c r="W13" i="29"/>
  <c r="W12" i="29"/>
  <c r="Z21" i="29"/>
  <c r="W121" i="29"/>
  <c r="W120" i="29"/>
  <c r="W119" i="29"/>
  <c r="T16" i="30"/>
  <c r="T122" i="29"/>
  <c r="W173" i="29"/>
  <c r="T22" i="30"/>
  <c r="W174" i="29"/>
  <c r="W175" i="29"/>
  <c r="W172" i="29"/>
  <c r="T21" i="30"/>
  <c r="W93" i="29"/>
  <c r="W92" i="29"/>
  <c r="T13" i="30"/>
  <c r="W91" i="29"/>
  <c r="T12" i="30"/>
  <c r="W144" i="29"/>
  <c r="T149" i="29"/>
  <c r="W36" i="29"/>
  <c r="T41" i="29"/>
  <c r="Z181" i="29"/>
  <c r="T186" i="29"/>
  <c r="Z73" i="29"/>
  <c r="T78" i="29"/>
  <c r="T159" i="29"/>
  <c r="W63" i="29"/>
  <c r="T68" i="29"/>
  <c r="Z19" i="29"/>
  <c r="T24" i="29"/>
  <c r="Z46" i="29"/>
  <c r="T51" i="29"/>
  <c r="Z127" i="29"/>
  <c r="T132" i="29"/>
  <c r="T176" i="29"/>
  <c r="W90" i="29"/>
  <c r="T95" i="29"/>
  <c r="W9" i="29"/>
  <c r="T14" i="29"/>
  <c r="Z182" i="29"/>
  <c r="W171" i="29"/>
  <c r="Z154" i="29"/>
  <c r="W146" i="29"/>
  <c r="W117" i="29"/>
  <c r="Z100" i="29"/>
  <c r="W10" i="29"/>
  <c r="X119" i="29" l="1"/>
  <c r="U119" i="29" s="1"/>
  <c r="U8" i="31"/>
  <c r="U13" i="31"/>
  <c r="U15" i="31"/>
  <c r="U17" i="31"/>
  <c r="U9" i="31"/>
  <c r="U16" i="31"/>
  <c r="U18" i="31"/>
  <c r="U20" i="31"/>
  <c r="U22" i="31"/>
  <c r="U10" i="31"/>
  <c r="U11" i="31"/>
  <c r="U19" i="31"/>
  <c r="U21" i="31"/>
  <c r="U12" i="31"/>
  <c r="U14" i="31"/>
  <c r="U18" i="30"/>
  <c r="U12" i="30"/>
  <c r="U21" i="30"/>
  <c r="U19" i="30"/>
  <c r="U10" i="30"/>
  <c r="U16" i="30"/>
  <c r="U9" i="30"/>
  <c r="U17" i="30"/>
  <c r="U14" i="30"/>
  <c r="U15" i="30"/>
  <c r="U8" i="30"/>
  <c r="U22" i="30"/>
  <c r="U11" i="30"/>
  <c r="U20" i="30"/>
  <c r="U13" i="30"/>
  <c r="D53" i="29"/>
  <c r="C12" i="32" s="1"/>
  <c r="X64" i="29"/>
  <c r="U64" i="29" s="1"/>
  <c r="AA77" i="29"/>
  <c r="U77" i="29" s="1"/>
  <c r="X40" i="29"/>
  <c r="AA184" i="29"/>
  <c r="X38" i="29"/>
  <c r="U38" i="29" s="1"/>
  <c r="X175" i="29"/>
  <c r="X9" i="29"/>
  <c r="U9" i="29" s="1"/>
  <c r="AA156" i="29"/>
  <c r="U156" i="29" s="1"/>
  <c r="X90" i="29"/>
  <c r="U90" i="29" s="1"/>
  <c r="AA19" i="29"/>
  <c r="U19" i="29" s="1"/>
  <c r="AA103" i="29"/>
  <c r="AA47" i="29"/>
  <c r="U47" i="29" s="1"/>
  <c r="X93" i="29"/>
  <c r="X118" i="29"/>
  <c r="U118" i="29" s="1"/>
  <c r="X37" i="29"/>
  <c r="U37" i="29" s="1"/>
  <c r="X174" i="29"/>
  <c r="X120" i="29"/>
  <c r="AA73" i="29"/>
  <c r="U73" i="29" s="1"/>
  <c r="AA49" i="29"/>
  <c r="X65" i="29"/>
  <c r="U65" i="29" s="1"/>
  <c r="X92" i="29"/>
  <c r="U92" i="29" s="1"/>
  <c r="AA185" i="29"/>
  <c r="AA101" i="29"/>
  <c r="U101" i="29" s="1"/>
  <c r="AA183" i="29"/>
  <c r="U183" i="29" s="1"/>
  <c r="AA128" i="29"/>
  <c r="U128" i="29" s="1"/>
  <c r="AA50" i="29"/>
  <c r="X171" i="29"/>
  <c r="U171" i="29" s="1"/>
  <c r="X94" i="29"/>
  <c r="X144" i="29"/>
  <c r="U144" i="29" s="1"/>
  <c r="X12" i="29"/>
  <c r="U12" i="29" s="1"/>
  <c r="AA75" i="29"/>
  <c r="U75" i="29" s="1"/>
  <c r="X145" i="29"/>
  <c r="U145" i="29" s="1"/>
  <c r="X36" i="29"/>
  <c r="U36" i="29" s="1"/>
  <c r="AA46" i="29"/>
  <c r="U46" i="29" s="1"/>
  <c r="X147" i="29"/>
  <c r="AA127" i="29"/>
  <c r="U127" i="29" s="1"/>
  <c r="AA129" i="29"/>
  <c r="U129" i="29" s="1"/>
  <c r="AA130" i="29"/>
  <c r="AA76" i="29"/>
  <c r="U76" i="29" s="1"/>
  <c r="AA181" i="29"/>
  <c r="U181" i="29" s="1"/>
  <c r="AA100" i="29"/>
  <c r="U100" i="29" s="1"/>
  <c r="X146" i="29"/>
  <c r="U146" i="29" s="1"/>
  <c r="AA182" i="29"/>
  <c r="U182" i="29" s="1"/>
  <c r="X13" i="29"/>
  <c r="U13" i="29" s="1"/>
  <c r="AA21" i="29"/>
  <c r="U21" i="29" s="1"/>
  <c r="AA74" i="29"/>
  <c r="U74" i="29" s="1"/>
  <c r="AA104" i="29"/>
  <c r="X148" i="29"/>
  <c r="AA158" i="29"/>
  <c r="X11" i="29"/>
  <c r="U11" i="29" s="1"/>
  <c r="X10" i="29"/>
  <c r="U10" i="29" s="1"/>
  <c r="X173" i="29"/>
  <c r="U173" i="29" s="1"/>
  <c r="X91" i="29"/>
  <c r="U91" i="29" s="1"/>
  <c r="X117" i="29"/>
  <c r="U117" i="29" s="1"/>
  <c r="AA154" i="29"/>
  <c r="U154" i="29" s="1"/>
  <c r="D188" i="29"/>
  <c r="C17" i="32" s="1"/>
  <c r="AA48" i="29"/>
  <c r="U48" i="29" s="1"/>
  <c r="AA102" i="29"/>
  <c r="U102" i="29" s="1"/>
  <c r="X63" i="29"/>
  <c r="U63" i="29" s="1"/>
  <c r="AA155" i="29"/>
  <c r="U155" i="29" s="1"/>
  <c r="X121" i="29"/>
  <c r="X172" i="29"/>
  <c r="U172" i="29" s="1"/>
  <c r="AA131" i="29"/>
  <c r="AA20" i="29"/>
  <c r="U20" i="29" s="1"/>
  <c r="X66" i="29"/>
  <c r="U66" i="29" s="1"/>
  <c r="X39" i="29"/>
  <c r="AA157" i="29"/>
  <c r="X67" i="29"/>
  <c r="U67" i="29" s="1"/>
  <c r="AA22" i="29"/>
  <c r="U22" i="29" s="1"/>
  <c r="AA23" i="29"/>
  <c r="U23" i="29" s="1"/>
  <c r="D134" i="29"/>
  <c r="C15" i="32" s="1"/>
  <c r="D161" i="29"/>
  <c r="C16" i="32" s="1"/>
  <c r="D107" i="29"/>
  <c r="C14" i="32" s="1"/>
  <c r="D80" i="29"/>
  <c r="C13" i="32" s="1"/>
  <c r="D26" i="29"/>
  <c r="C11" i="32" s="1"/>
  <c r="E13" i="32" l="1"/>
  <c r="J80" i="29" s="1"/>
  <c r="E17" i="32"/>
  <c r="J188" i="29" s="1"/>
  <c r="E11" i="32"/>
  <c r="J26" i="29" s="1"/>
  <c r="E15" i="32"/>
  <c r="J134" i="29" s="1"/>
  <c r="E12" i="32"/>
  <c r="J53" i="29" s="1"/>
  <c r="E16" i="32"/>
  <c r="J161" i="29" s="1"/>
  <c r="E14" i="32"/>
  <c r="J107" i="29" s="1"/>
  <c r="B8" i="28"/>
  <c r="C8" i="28"/>
  <c r="D8" i="28"/>
  <c r="E8" i="28"/>
  <c r="F8" i="28"/>
  <c r="H8" i="28"/>
  <c r="J8" i="28"/>
  <c r="L8" i="28"/>
  <c r="N8" i="28"/>
  <c r="P8" i="28"/>
  <c r="R8" i="28"/>
  <c r="B9" i="28"/>
  <c r="C9" i="28"/>
  <c r="D9" i="28"/>
  <c r="E9" i="28"/>
  <c r="F9" i="28"/>
  <c r="H9" i="28"/>
  <c r="J9" i="28"/>
  <c r="L9" i="28"/>
  <c r="N9" i="28"/>
  <c r="P9" i="28"/>
  <c r="R9" i="28"/>
  <c r="B10" i="28"/>
  <c r="C10" i="28"/>
  <c r="D10" i="28"/>
  <c r="E10" i="28"/>
  <c r="F10" i="28"/>
  <c r="H10" i="28"/>
  <c r="J10" i="28"/>
  <c r="L10" i="28"/>
  <c r="N10" i="28"/>
  <c r="P10" i="28"/>
  <c r="R10" i="28"/>
  <c r="B11" i="28"/>
  <c r="C11" i="28"/>
  <c r="D11" i="28"/>
  <c r="E11" i="28"/>
  <c r="F11" i="28"/>
  <c r="H11" i="28"/>
  <c r="J11" i="28"/>
  <c r="L11" i="28"/>
  <c r="N11" i="28"/>
  <c r="P11" i="28"/>
  <c r="R11" i="28"/>
  <c r="B12" i="28"/>
  <c r="C12" i="28"/>
  <c r="D12" i="28"/>
  <c r="E12" i="28"/>
  <c r="F12" i="28"/>
  <c r="H12" i="28"/>
  <c r="J12" i="28"/>
  <c r="L12" i="28"/>
  <c r="N12" i="28"/>
  <c r="P12" i="28"/>
  <c r="R12" i="28"/>
  <c r="B13" i="28"/>
  <c r="C13" i="28"/>
  <c r="D13" i="28"/>
  <c r="E13" i="28"/>
  <c r="F13" i="28"/>
  <c r="H13" i="28"/>
  <c r="J13" i="28"/>
  <c r="L13" i="28"/>
  <c r="N13" i="28"/>
  <c r="P13" i="28"/>
  <c r="R13" i="28"/>
  <c r="B14" i="28"/>
  <c r="C14" i="28"/>
  <c r="D14" i="28"/>
  <c r="E14" i="28"/>
  <c r="F14" i="28"/>
  <c r="H14" i="28"/>
  <c r="J14" i="28"/>
  <c r="L14" i="28"/>
  <c r="N14" i="28"/>
  <c r="P14" i="28"/>
  <c r="R14" i="28"/>
  <c r="B15" i="28"/>
  <c r="C15" i="28"/>
  <c r="D15" i="28"/>
  <c r="E15" i="28"/>
  <c r="F15" i="28"/>
  <c r="H15" i="28"/>
  <c r="J15" i="28"/>
  <c r="L15" i="28"/>
  <c r="N15" i="28"/>
  <c r="P15" i="28"/>
  <c r="R15" i="28"/>
  <c r="B16" i="28"/>
  <c r="C16" i="28"/>
  <c r="D16" i="28"/>
  <c r="E16" i="28"/>
  <c r="F16" i="28"/>
  <c r="H16" i="28"/>
  <c r="J16" i="28"/>
  <c r="L16" i="28"/>
  <c r="N16" i="28"/>
  <c r="P16" i="28"/>
  <c r="R16" i="28"/>
  <c r="B17" i="28"/>
  <c r="C17" i="28"/>
  <c r="D17" i="28"/>
  <c r="E17" i="28"/>
  <c r="F17" i="28"/>
  <c r="H17" i="28"/>
  <c r="J17" i="28"/>
  <c r="L17" i="28"/>
  <c r="N17" i="28"/>
  <c r="P17" i="28"/>
  <c r="R17" i="28"/>
  <c r="B18" i="28"/>
  <c r="C18" i="28"/>
  <c r="D18" i="28"/>
  <c r="E18" i="28"/>
  <c r="F18" i="28"/>
  <c r="H18" i="28"/>
  <c r="J18" i="28"/>
  <c r="L18" i="28"/>
  <c r="N18" i="28"/>
  <c r="P18" i="28"/>
  <c r="R18" i="28"/>
  <c r="B19" i="28"/>
  <c r="C19" i="28"/>
  <c r="D19" i="28"/>
  <c r="E19" i="28"/>
  <c r="F19" i="28"/>
  <c r="H19" i="28"/>
  <c r="J19" i="28"/>
  <c r="L19" i="28"/>
  <c r="N19" i="28"/>
  <c r="P19" i="28"/>
  <c r="R19" i="28"/>
  <c r="B9" i="25"/>
  <c r="C9" i="25"/>
  <c r="D9" i="25"/>
  <c r="E9" i="25"/>
  <c r="F9" i="25"/>
  <c r="H9" i="25"/>
  <c r="J9" i="25"/>
  <c r="L9" i="25"/>
  <c r="N9" i="25"/>
  <c r="P9" i="25"/>
  <c r="R9" i="25"/>
  <c r="B10" i="25"/>
  <c r="C10" i="25"/>
  <c r="D10" i="25"/>
  <c r="E10" i="25"/>
  <c r="F10" i="25"/>
  <c r="H10" i="25"/>
  <c r="J10" i="25"/>
  <c r="L10" i="25"/>
  <c r="N10" i="25"/>
  <c r="P10" i="25"/>
  <c r="R10" i="25"/>
  <c r="B11" i="25"/>
  <c r="C11" i="25"/>
  <c r="D11" i="25"/>
  <c r="E11" i="25"/>
  <c r="F11" i="25"/>
  <c r="H11" i="25"/>
  <c r="J11" i="25"/>
  <c r="L11" i="25"/>
  <c r="N11" i="25"/>
  <c r="P11" i="25"/>
  <c r="R11" i="25"/>
  <c r="B12" i="25"/>
  <c r="C12" i="25"/>
  <c r="D12" i="25"/>
  <c r="E12" i="25"/>
  <c r="F12" i="25"/>
  <c r="H12" i="25"/>
  <c r="J12" i="25"/>
  <c r="L12" i="25"/>
  <c r="N12" i="25"/>
  <c r="P12" i="25"/>
  <c r="R12" i="25"/>
  <c r="B13" i="25"/>
  <c r="C13" i="25"/>
  <c r="D13" i="25"/>
  <c r="E13" i="25"/>
  <c r="F13" i="25"/>
  <c r="H13" i="25"/>
  <c r="J13" i="25"/>
  <c r="L13" i="25"/>
  <c r="N13" i="25"/>
  <c r="P13" i="25"/>
  <c r="R13" i="25"/>
  <c r="B14" i="25"/>
  <c r="C14" i="25"/>
  <c r="D14" i="25"/>
  <c r="E14" i="25"/>
  <c r="F14" i="25"/>
  <c r="H14" i="25"/>
  <c r="J14" i="25"/>
  <c r="L14" i="25"/>
  <c r="N14" i="25"/>
  <c r="P14" i="25"/>
  <c r="R14" i="25"/>
  <c r="B15" i="25"/>
  <c r="C15" i="25"/>
  <c r="D15" i="25"/>
  <c r="E15" i="25"/>
  <c r="F15" i="25"/>
  <c r="H15" i="25"/>
  <c r="J15" i="25"/>
  <c r="L15" i="25"/>
  <c r="N15" i="25"/>
  <c r="P15" i="25"/>
  <c r="R15" i="25"/>
  <c r="B16" i="25"/>
  <c r="C16" i="25"/>
  <c r="D16" i="25"/>
  <c r="E16" i="25"/>
  <c r="F16" i="25"/>
  <c r="H16" i="25"/>
  <c r="J16" i="25"/>
  <c r="L16" i="25"/>
  <c r="N16" i="25"/>
  <c r="P16" i="25"/>
  <c r="R16" i="25"/>
  <c r="B17" i="25"/>
  <c r="C17" i="25"/>
  <c r="D17" i="25"/>
  <c r="E17" i="25"/>
  <c r="F17" i="25"/>
  <c r="H17" i="25"/>
  <c r="J17" i="25"/>
  <c r="L17" i="25"/>
  <c r="N17" i="25"/>
  <c r="P17" i="25"/>
  <c r="R17" i="25"/>
  <c r="B18" i="25"/>
  <c r="C18" i="25"/>
  <c r="D18" i="25"/>
  <c r="E18" i="25"/>
  <c r="F18" i="25"/>
  <c r="H18" i="25"/>
  <c r="J18" i="25"/>
  <c r="L18" i="25"/>
  <c r="N18" i="25"/>
  <c r="P18" i="25"/>
  <c r="R18" i="25"/>
  <c r="B19" i="25"/>
  <c r="C19" i="25"/>
  <c r="D19" i="25"/>
  <c r="E19" i="25"/>
  <c r="F19" i="25"/>
  <c r="H19" i="25"/>
  <c r="J19" i="25"/>
  <c r="L19" i="25"/>
  <c r="N19" i="25"/>
  <c r="P19" i="25"/>
  <c r="R19" i="25"/>
  <c r="R8" i="25"/>
  <c r="P8" i="25"/>
  <c r="N8" i="25"/>
  <c r="L8" i="25"/>
  <c r="J8" i="25"/>
  <c r="H8" i="25"/>
  <c r="F8" i="25"/>
  <c r="E8" i="25"/>
  <c r="D8" i="25"/>
  <c r="C8" i="25"/>
  <c r="B8" i="25"/>
  <c r="Z28" i="21" l="1"/>
  <c r="Z29" i="21"/>
  <c r="G60" i="21"/>
  <c r="G59" i="21"/>
  <c r="G58" i="21"/>
  <c r="G57" i="21"/>
  <c r="G56" i="21"/>
  <c r="G55" i="21"/>
  <c r="G47" i="21"/>
  <c r="G46" i="21"/>
  <c r="G45" i="21"/>
  <c r="G44" i="21"/>
  <c r="G43" i="21"/>
  <c r="G42" i="21"/>
  <c r="Q55" i="21" l="1"/>
  <c r="Q14" i="28" s="1"/>
  <c r="G14" i="28"/>
  <c r="Q56" i="21"/>
  <c r="Q15" i="28" s="1"/>
  <c r="G15" i="28"/>
  <c r="Q57" i="21"/>
  <c r="Q16" i="28" s="1"/>
  <c r="G16" i="28"/>
  <c r="Q58" i="21"/>
  <c r="Q17" i="28" s="1"/>
  <c r="G17" i="28"/>
  <c r="Q60" i="21"/>
  <c r="Q19" i="28" s="1"/>
  <c r="G19" i="28"/>
  <c r="Q59" i="21"/>
  <c r="Q18" i="28" s="1"/>
  <c r="G18" i="28"/>
  <c r="S58" i="21"/>
  <c r="S17" i="28" s="1"/>
  <c r="S42" i="21"/>
  <c r="S14" i="25" s="1"/>
  <c r="G14" i="25"/>
  <c r="S44" i="21"/>
  <c r="S16" i="25" s="1"/>
  <c r="G16" i="25"/>
  <c r="S46" i="21"/>
  <c r="S18" i="25" s="1"/>
  <c r="G18" i="25"/>
  <c r="S43" i="21"/>
  <c r="S15" i="25" s="1"/>
  <c r="G15" i="25"/>
  <c r="S45" i="21"/>
  <c r="S17" i="25" s="1"/>
  <c r="G17" i="25"/>
  <c r="S47" i="21"/>
  <c r="S19" i="25" s="1"/>
  <c r="G19" i="25"/>
  <c r="Q42" i="21"/>
  <c r="Q14" i="25" s="1"/>
  <c r="M45" i="21"/>
  <c r="M17" i="25" s="1"/>
  <c r="Q45" i="21"/>
  <c r="Q17" i="25" s="1"/>
  <c r="Q46" i="21"/>
  <c r="Q18" i="25" s="1"/>
  <c r="M44" i="21"/>
  <c r="M16" i="25" s="1"/>
  <c r="M43" i="21"/>
  <c r="M15" i="25" s="1"/>
  <c r="Q44" i="21"/>
  <c r="Q16" i="25" s="1"/>
  <c r="M47" i="21"/>
  <c r="M19" i="25" s="1"/>
  <c r="S59" i="21"/>
  <c r="S18" i="28" s="1"/>
  <c r="M42" i="21"/>
  <c r="M14" i="25" s="1"/>
  <c r="Q43" i="21"/>
  <c r="Q15" i="25" s="1"/>
  <c r="M46" i="21"/>
  <c r="M18" i="25" s="1"/>
  <c r="Q47" i="21"/>
  <c r="Q19" i="25" s="1"/>
  <c r="S55" i="21"/>
  <c r="S14" i="28" s="1"/>
  <c r="K58" i="21"/>
  <c r="K17" i="28" s="1"/>
  <c r="K56" i="21"/>
  <c r="K15" i="28" s="1"/>
  <c r="S57" i="21"/>
  <c r="S16" i="28" s="1"/>
  <c r="K60" i="21"/>
  <c r="K19" i="28" s="1"/>
  <c r="I42" i="21"/>
  <c r="I14" i="25" s="1"/>
  <c r="I43" i="21"/>
  <c r="I15" i="25" s="1"/>
  <c r="I44" i="21"/>
  <c r="I16" i="25" s="1"/>
  <c r="I45" i="21"/>
  <c r="I17" i="25" s="1"/>
  <c r="I46" i="21"/>
  <c r="I18" i="25" s="1"/>
  <c r="I47" i="21"/>
  <c r="I19" i="25" s="1"/>
  <c r="K55" i="21"/>
  <c r="K14" i="28" s="1"/>
  <c r="S56" i="21"/>
  <c r="S15" i="28" s="1"/>
  <c r="K59" i="21"/>
  <c r="K18" i="28" s="1"/>
  <c r="S60" i="21"/>
  <c r="S19" i="28" s="1"/>
  <c r="K57" i="21"/>
  <c r="K16" i="28" s="1"/>
  <c r="O42" i="21"/>
  <c r="O14" i="25" s="1"/>
  <c r="O43" i="21"/>
  <c r="O15" i="25" s="1"/>
  <c r="O44" i="21"/>
  <c r="O16" i="25" s="1"/>
  <c r="O45" i="21"/>
  <c r="O17" i="25" s="1"/>
  <c r="O46" i="21"/>
  <c r="O18" i="25" s="1"/>
  <c r="O47" i="21"/>
  <c r="O19" i="25" s="1"/>
  <c r="M55" i="21"/>
  <c r="M14" i="28" s="1"/>
  <c r="M56" i="21"/>
  <c r="M15" i="28" s="1"/>
  <c r="M57" i="21"/>
  <c r="M16" i="28" s="1"/>
  <c r="M58" i="21"/>
  <c r="M17" i="28" s="1"/>
  <c r="M59" i="21"/>
  <c r="M18" i="28" s="1"/>
  <c r="M60" i="21"/>
  <c r="M19" i="28" s="1"/>
  <c r="O55" i="21"/>
  <c r="O14" i="28" s="1"/>
  <c r="O56" i="21"/>
  <c r="O15" i="28" s="1"/>
  <c r="O58" i="21"/>
  <c r="O17" i="28" s="1"/>
  <c r="O57" i="21"/>
  <c r="O16" i="28" s="1"/>
  <c r="O59" i="21"/>
  <c r="O18" i="28" s="1"/>
  <c r="O60" i="21"/>
  <c r="O19" i="28" s="1"/>
  <c r="K42" i="21"/>
  <c r="K14" i="25" s="1"/>
  <c r="K43" i="21"/>
  <c r="K15" i="25" s="1"/>
  <c r="K44" i="21"/>
  <c r="K16" i="25" s="1"/>
  <c r="K45" i="21"/>
  <c r="K17" i="25" s="1"/>
  <c r="K46" i="21"/>
  <c r="K18" i="25" s="1"/>
  <c r="K47" i="21"/>
  <c r="K19" i="25" s="1"/>
  <c r="I55" i="21"/>
  <c r="I14" i="28" s="1"/>
  <c r="I56" i="21"/>
  <c r="I15" i="28" s="1"/>
  <c r="I57" i="21"/>
  <c r="I16" i="28" s="1"/>
  <c r="I58" i="21"/>
  <c r="I17" i="28" s="1"/>
  <c r="I59" i="21"/>
  <c r="I18" i="28" s="1"/>
  <c r="I60" i="21"/>
  <c r="I19" i="28" s="1"/>
  <c r="T47" i="21" l="1"/>
  <c r="T56" i="21"/>
  <c r="T43" i="21"/>
  <c r="T59" i="21"/>
  <c r="T55" i="21"/>
  <c r="T46" i="21"/>
  <c r="T42" i="21"/>
  <c r="T45" i="21"/>
  <c r="T60" i="21"/>
  <c r="T58" i="21"/>
  <c r="T44" i="21"/>
  <c r="T57" i="21"/>
  <c r="Z61" i="21" l="1"/>
  <c r="Z60" i="21"/>
  <c r="T19" i="28"/>
  <c r="Z59" i="21"/>
  <c r="T18" i="28"/>
  <c r="Z62" i="21"/>
  <c r="Z56" i="21"/>
  <c r="T15" i="28"/>
  <c r="Z57" i="21"/>
  <c r="T16" i="28"/>
  <c r="Z58" i="21"/>
  <c r="T17" i="28"/>
  <c r="Z55" i="21"/>
  <c r="T14" i="28"/>
  <c r="T15" i="25"/>
  <c r="W43" i="21"/>
  <c r="T16" i="25"/>
  <c r="W44" i="21"/>
  <c r="W48" i="21"/>
  <c r="T17" i="25"/>
  <c r="W45" i="21"/>
  <c r="W47" i="21"/>
  <c r="T19" i="25"/>
  <c r="W49" i="21"/>
  <c r="W42" i="21"/>
  <c r="T14" i="25"/>
  <c r="T18" i="25"/>
  <c r="W46" i="21"/>
  <c r="T63" i="21"/>
  <c r="T50" i="21"/>
  <c r="D65" i="21" l="1"/>
  <c r="C8" i="32" s="1"/>
  <c r="G9" i="21" l="1"/>
  <c r="G22" i="21"/>
  <c r="G27" i="21"/>
  <c r="G26" i="21"/>
  <c r="G25" i="21"/>
  <c r="G24" i="21"/>
  <c r="G23" i="21"/>
  <c r="G14" i="21"/>
  <c r="G13" i="21"/>
  <c r="G12" i="21"/>
  <c r="G11" i="21"/>
  <c r="G10" i="21"/>
  <c r="O27" i="21" l="1"/>
  <c r="O13" i="28" s="1"/>
  <c r="G13" i="28"/>
  <c r="O23" i="21"/>
  <c r="O9" i="28" s="1"/>
  <c r="G9" i="28"/>
  <c r="M24" i="21"/>
  <c r="M10" i="28" s="1"/>
  <c r="G10" i="28"/>
  <c r="Q22" i="21"/>
  <c r="Q8" i="28" s="1"/>
  <c r="G8" i="28"/>
  <c r="O25" i="21"/>
  <c r="O11" i="28" s="1"/>
  <c r="G11" i="28"/>
  <c r="Q26" i="21"/>
  <c r="Q12" i="28" s="1"/>
  <c r="G12" i="28"/>
  <c r="S10" i="21"/>
  <c r="S9" i="25" s="1"/>
  <c r="G9" i="25"/>
  <c r="M14" i="21"/>
  <c r="M13" i="25" s="1"/>
  <c r="G13" i="25"/>
  <c r="O12" i="21"/>
  <c r="O11" i="25" s="1"/>
  <c r="G11" i="25"/>
  <c r="O13" i="21"/>
  <c r="O12" i="25" s="1"/>
  <c r="G12" i="25"/>
  <c r="O11" i="21"/>
  <c r="O10" i="25" s="1"/>
  <c r="G10" i="25"/>
  <c r="M9" i="21"/>
  <c r="M8" i="25" s="1"/>
  <c r="G8" i="25"/>
  <c r="I11" i="21"/>
  <c r="I10" i="25" s="1"/>
  <c r="I27" i="21"/>
  <c r="I13" i="28" s="1"/>
  <c r="K11" i="21"/>
  <c r="K10" i="25" s="1"/>
  <c r="I14" i="21"/>
  <c r="I13" i="25" s="1"/>
  <c r="K14" i="21"/>
  <c r="K13" i="25" s="1"/>
  <c r="M25" i="21"/>
  <c r="M11" i="28" s="1"/>
  <c r="K27" i="21"/>
  <c r="K13" i="28" s="1"/>
  <c r="S14" i="21"/>
  <c r="S13" i="25" s="1"/>
  <c r="S27" i="21"/>
  <c r="S13" i="28" s="1"/>
  <c r="K22" i="21"/>
  <c r="K8" i="28" s="1"/>
  <c r="I23" i="21"/>
  <c r="I9" i="28" s="1"/>
  <c r="S23" i="21"/>
  <c r="S9" i="28" s="1"/>
  <c r="M11" i="21"/>
  <c r="M10" i="25" s="1"/>
  <c r="M22" i="21"/>
  <c r="M8" i="28" s="1"/>
  <c r="K23" i="21"/>
  <c r="K9" i="28" s="1"/>
  <c r="S26" i="21"/>
  <c r="S12" i="28" s="1"/>
  <c r="M27" i="21"/>
  <c r="M13" i="28" s="1"/>
  <c r="Q23" i="21"/>
  <c r="Q9" i="28" s="1"/>
  <c r="S11" i="21"/>
  <c r="S10" i="25" s="1"/>
  <c r="S22" i="21"/>
  <c r="S8" i="28" s="1"/>
  <c r="M23" i="21"/>
  <c r="M9" i="28" s="1"/>
  <c r="Q27" i="21"/>
  <c r="Q13" i="28" s="1"/>
  <c r="K26" i="21"/>
  <c r="K12" i="28" s="1"/>
  <c r="M26" i="21"/>
  <c r="M12" i="28" s="1"/>
  <c r="O24" i="21"/>
  <c r="O10" i="28" s="1"/>
  <c r="I24" i="21"/>
  <c r="I10" i="28" s="1"/>
  <c r="Q24" i="21"/>
  <c r="Q10" i="28" s="1"/>
  <c r="O22" i="21"/>
  <c r="O8" i="28" s="1"/>
  <c r="K24" i="21"/>
  <c r="K10" i="28" s="1"/>
  <c r="S24" i="21"/>
  <c r="S10" i="28" s="1"/>
  <c r="I25" i="21"/>
  <c r="I11" i="28" s="1"/>
  <c r="Q25" i="21"/>
  <c r="Q11" i="28" s="1"/>
  <c r="O26" i="21"/>
  <c r="O12" i="28" s="1"/>
  <c r="I22" i="21"/>
  <c r="I8" i="28" s="1"/>
  <c r="K25" i="21"/>
  <c r="K11" i="28" s="1"/>
  <c r="S25" i="21"/>
  <c r="S11" i="28" s="1"/>
  <c r="I26" i="21"/>
  <c r="I12" i="28" s="1"/>
  <c r="M10" i="21"/>
  <c r="M9" i="25" s="1"/>
  <c r="I12" i="21"/>
  <c r="I11" i="25" s="1"/>
  <c r="Q11" i="21"/>
  <c r="Q10" i="25" s="1"/>
  <c r="K12" i="21"/>
  <c r="K11" i="25" s="1"/>
  <c r="S12" i="21"/>
  <c r="S11" i="25" s="1"/>
  <c r="Q12" i="21"/>
  <c r="Q11" i="25" s="1"/>
  <c r="O10" i="21"/>
  <c r="O9" i="25" s="1"/>
  <c r="I13" i="21"/>
  <c r="I12" i="25" s="1"/>
  <c r="S13" i="21"/>
  <c r="S12" i="25" s="1"/>
  <c r="K9" i="21"/>
  <c r="K8" i="25" s="1"/>
  <c r="S9" i="21"/>
  <c r="S8" i="25" s="1"/>
  <c r="I10" i="21"/>
  <c r="I9" i="25" s="1"/>
  <c r="Q10" i="21"/>
  <c r="Q9" i="25" s="1"/>
  <c r="M12" i="21"/>
  <c r="M11" i="25" s="1"/>
  <c r="K13" i="21"/>
  <c r="K12" i="25" s="1"/>
  <c r="O14" i="21"/>
  <c r="O13" i="25" s="1"/>
  <c r="O9" i="21"/>
  <c r="O8" i="25" s="1"/>
  <c r="Q13" i="21"/>
  <c r="Q12" i="25" s="1"/>
  <c r="I9" i="21"/>
  <c r="Q9" i="21"/>
  <c r="Q8" i="25" s="1"/>
  <c r="K10" i="21"/>
  <c r="K9" i="25" s="1"/>
  <c r="M13" i="21"/>
  <c r="M12" i="25" s="1"/>
  <c r="Q14" i="21"/>
  <c r="Q13" i="25" s="1"/>
  <c r="I8" i="25" l="1"/>
  <c r="T9" i="21"/>
  <c r="T23" i="21"/>
  <c r="T22" i="21"/>
  <c r="T27" i="21"/>
  <c r="T12" i="21"/>
  <c r="T24" i="21"/>
  <c r="T11" i="21"/>
  <c r="T26" i="21"/>
  <c r="T25" i="21"/>
  <c r="T14" i="21"/>
  <c r="T10" i="21"/>
  <c r="T13" i="21"/>
  <c r="Z22" i="21" l="1"/>
  <c r="T8" i="28"/>
  <c r="Z26" i="21"/>
  <c r="T12" i="28"/>
  <c r="Z25" i="21"/>
  <c r="T11" i="28"/>
  <c r="Z23" i="21"/>
  <c r="T9" i="28"/>
  <c r="Z27" i="21"/>
  <c r="T13" i="28"/>
  <c r="Z24" i="21"/>
  <c r="T10" i="28"/>
  <c r="T8" i="25"/>
  <c r="W9" i="21"/>
  <c r="T13" i="25"/>
  <c r="W14" i="21"/>
  <c r="T11" i="25"/>
  <c r="W12" i="21"/>
  <c r="W13" i="21"/>
  <c r="T12" i="25"/>
  <c r="T9" i="25"/>
  <c r="W10" i="21"/>
  <c r="W11" i="21"/>
  <c r="T10" i="25"/>
  <c r="T17" i="21"/>
  <c r="T30" i="21"/>
  <c r="X16" i="21" l="1"/>
  <c r="X15" i="21"/>
  <c r="AA24" i="21"/>
  <c r="U24" i="21" s="1"/>
  <c r="AA28" i="21"/>
  <c r="AA29" i="21"/>
  <c r="AA62" i="21"/>
  <c r="AA23" i="21"/>
  <c r="U23" i="21" s="1"/>
  <c r="AA59" i="21"/>
  <c r="U59" i="21" s="1"/>
  <c r="AA25" i="21"/>
  <c r="U25" i="21" s="1"/>
  <c r="AA26" i="21"/>
  <c r="U26" i="21" s="1"/>
  <c r="AA57" i="21"/>
  <c r="U57" i="21" s="1"/>
  <c r="AA22" i="21"/>
  <c r="U22" i="21" s="1"/>
  <c r="AA55" i="21"/>
  <c r="U55" i="21" s="1"/>
  <c r="AA27" i="21"/>
  <c r="U27" i="21" s="1"/>
  <c r="AA58" i="21"/>
  <c r="U58" i="21" s="1"/>
  <c r="AA60" i="21"/>
  <c r="U60" i="21" s="1"/>
  <c r="AA56" i="21"/>
  <c r="U56" i="21" s="1"/>
  <c r="AA61" i="21"/>
  <c r="U9" i="28"/>
  <c r="U13" i="28"/>
  <c r="U15" i="28"/>
  <c r="U19" i="28"/>
  <c r="U11" i="28"/>
  <c r="U12" i="28"/>
  <c r="U14" i="28"/>
  <c r="U18" i="28"/>
  <c r="U8" i="28"/>
  <c r="U10" i="28"/>
  <c r="U16" i="28"/>
  <c r="U17" i="28"/>
  <c r="X10" i="21"/>
  <c r="U10" i="21" s="1"/>
  <c r="U10" i="25"/>
  <c r="X13" i="21"/>
  <c r="U13" i="21" s="1"/>
  <c r="X14" i="21"/>
  <c r="U14" i="21" s="1"/>
  <c r="U15" i="25"/>
  <c r="U14" i="25"/>
  <c r="U17" i="25"/>
  <c r="U8" i="25"/>
  <c r="U19" i="25"/>
  <c r="U16" i="25"/>
  <c r="U18" i="25"/>
  <c r="U11" i="25"/>
  <c r="X11" i="21"/>
  <c r="U11" i="21" s="1"/>
  <c r="U9" i="25"/>
  <c r="X12" i="21"/>
  <c r="U12" i="21" s="1"/>
  <c r="U13" i="25"/>
  <c r="U12" i="25"/>
  <c r="X9" i="21"/>
  <c r="U9" i="21" s="1"/>
  <c r="X44" i="21"/>
  <c r="U44" i="21" s="1"/>
  <c r="X42" i="21"/>
  <c r="U42" i="21" s="1"/>
  <c r="X45" i="21"/>
  <c r="U45" i="21" s="1"/>
  <c r="X47" i="21"/>
  <c r="U47" i="21" s="1"/>
  <c r="X43" i="21"/>
  <c r="U43" i="21" s="1"/>
  <c r="X46" i="21"/>
  <c r="U46" i="21" s="1"/>
  <c r="X49" i="21"/>
  <c r="X48" i="21"/>
  <c r="D32" i="21"/>
  <c r="C7" i="32" s="1"/>
  <c r="E7" i="32" l="1"/>
  <c r="J32" i="21" s="1"/>
  <c r="E8" i="32"/>
  <c r="J65" i="21" s="1"/>
  <c r="Q8" i="1"/>
  <c r="B3" i="17" l="1"/>
  <c r="G68" i="17" l="1"/>
  <c r="G72" i="17"/>
  <c r="G76" i="17"/>
  <c r="G69" i="17"/>
  <c r="G73" i="17"/>
  <c r="G77" i="17"/>
  <c r="G70" i="17"/>
  <c r="G74" i="17"/>
  <c r="G71" i="17"/>
  <c r="G75" i="17"/>
  <c r="G9" i="17"/>
  <c r="G13" i="17"/>
  <c r="G21" i="17"/>
  <c r="G29" i="17"/>
  <c r="G37" i="17"/>
  <c r="G49" i="17"/>
  <c r="G57" i="17"/>
  <c r="G65" i="17"/>
  <c r="G14" i="17"/>
  <c r="G26" i="17"/>
  <c r="G38" i="17"/>
  <c r="G46" i="17"/>
  <c r="G54" i="17"/>
  <c r="G62" i="17"/>
  <c r="G11" i="17"/>
  <c r="Q11" i="17" s="1"/>
  <c r="G15" i="17"/>
  <c r="G19" i="17"/>
  <c r="G23" i="17"/>
  <c r="G27" i="17"/>
  <c r="G31" i="17"/>
  <c r="G35" i="17"/>
  <c r="G39" i="17"/>
  <c r="G43" i="17"/>
  <c r="G47" i="17"/>
  <c r="G51" i="17"/>
  <c r="G55" i="17"/>
  <c r="G59" i="17"/>
  <c r="G63" i="17"/>
  <c r="G67" i="17"/>
  <c r="G12" i="17"/>
  <c r="G16" i="17"/>
  <c r="G20" i="17"/>
  <c r="G24" i="17"/>
  <c r="G28" i="17"/>
  <c r="G32" i="17"/>
  <c r="G36" i="17"/>
  <c r="G40" i="17"/>
  <c r="G44" i="17"/>
  <c r="G48" i="17"/>
  <c r="G52" i="17"/>
  <c r="G56" i="17"/>
  <c r="G60" i="17"/>
  <c r="G64" i="17"/>
  <c r="G17" i="17"/>
  <c r="G25" i="17"/>
  <c r="G33" i="17"/>
  <c r="G41" i="17"/>
  <c r="G45" i="17"/>
  <c r="G53" i="17"/>
  <c r="G61" i="17"/>
  <c r="G10" i="17"/>
  <c r="G18" i="17"/>
  <c r="G22" i="17"/>
  <c r="G30" i="17"/>
  <c r="G34" i="17"/>
  <c r="G42" i="17"/>
  <c r="G50" i="17"/>
  <c r="G58" i="17"/>
  <c r="G66" i="17"/>
  <c r="G8" i="17"/>
  <c r="M58" i="17" l="1"/>
  <c r="Q58" i="17"/>
  <c r="M61" i="17"/>
  <c r="Q61" i="17"/>
  <c r="M60" i="17"/>
  <c r="Q60" i="17"/>
  <c r="M28" i="17"/>
  <c r="Q28" i="17"/>
  <c r="M55" i="17"/>
  <c r="Q55" i="17"/>
  <c r="M39" i="17"/>
  <c r="Q39" i="17"/>
  <c r="M23" i="17"/>
  <c r="Q23" i="17"/>
  <c r="M62" i="17"/>
  <c r="Q62" i="17"/>
  <c r="M26" i="17"/>
  <c r="Q26" i="17"/>
  <c r="M49" i="17"/>
  <c r="Q49" i="17"/>
  <c r="M13" i="17"/>
  <c r="Q13" i="17"/>
  <c r="M74" i="17"/>
  <c r="Q74" i="17"/>
  <c r="M69" i="17"/>
  <c r="Q69" i="17"/>
  <c r="M50" i="17"/>
  <c r="Q50" i="17"/>
  <c r="M22" i="17"/>
  <c r="Q22" i="17"/>
  <c r="M53" i="17"/>
  <c r="Q53" i="17"/>
  <c r="M25" i="17"/>
  <c r="Q25" i="17"/>
  <c r="M56" i="17"/>
  <c r="Q56" i="17"/>
  <c r="M40" i="17"/>
  <c r="Q40" i="17"/>
  <c r="M24" i="17"/>
  <c r="Q24" i="17"/>
  <c r="M67" i="17"/>
  <c r="Q67" i="17"/>
  <c r="M51" i="17"/>
  <c r="Q51" i="17"/>
  <c r="M35" i="17"/>
  <c r="Q35" i="17"/>
  <c r="M19" i="17"/>
  <c r="Q19" i="17"/>
  <c r="M54" i="17"/>
  <c r="Q54" i="17"/>
  <c r="M14" i="17"/>
  <c r="Q14" i="17"/>
  <c r="M37" i="17"/>
  <c r="Q37" i="17"/>
  <c r="M9" i="17"/>
  <c r="Q9" i="17"/>
  <c r="M70" i="17"/>
  <c r="Q70" i="17"/>
  <c r="M76" i="17"/>
  <c r="Q76" i="17"/>
  <c r="M42" i="17"/>
  <c r="Q42" i="17"/>
  <c r="M18" i="17"/>
  <c r="Q18" i="17"/>
  <c r="M45" i="17"/>
  <c r="Q45" i="17"/>
  <c r="M17" i="17"/>
  <c r="Q17" i="17"/>
  <c r="M52" i="17"/>
  <c r="Q52" i="17"/>
  <c r="M36" i="17"/>
  <c r="Q36" i="17"/>
  <c r="M20" i="17"/>
  <c r="Q20" i="17"/>
  <c r="M63" i="17"/>
  <c r="Q63" i="17"/>
  <c r="M47" i="17"/>
  <c r="Q47" i="17"/>
  <c r="M31" i="17"/>
  <c r="Q31" i="17"/>
  <c r="M15" i="17"/>
  <c r="Q15" i="17"/>
  <c r="M46" i="17"/>
  <c r="Q46" i="17"/>
  <c r="M65" i="17"/>
  <c r="Q65" i="17"/>
  <c r="M29" i="17"/>
  <c r="Q29" i="17"/>
  <c r="M75" i="17"/>
  <c r="Q75" i="17"/>
  <c r="M77" i="17"/>
  <c r="Q77" i="17"/>
  <c r="M72" i="17"/>
  <c r="Q72" i="17"/>
  <c r="M30" i="17"/>
  <c r="Q30" i="17"/>
  <c r="M33" i="17"/>
  <c r="Q33" i="17"/>
  <c r="M44" i="17"/>
  <c r="Q44" i="17"/>
  <c r="M12" i="17"/>
  <c r="Q12" i="17"/>
  <c r="M66" i="17"/>
  <c r="Q66" i="17"/>
  <c r="M34" i="17"/>
  <c r="Q34" i="17"/>
  <c r="M10" i="17"/>
  <c r="Q10" i="17"/>
  <c r="M41" i="17"/>
  <c r="Q41" i="17"/>
  <c r="M64" i="17"/>
  <c r="Q64" i="17"/>
  <c r="M48" i="17"/>
  <c r="Q48" i="17"/>
  <c r="M32" i="17"/>
  <c r="Q32" i="17"/>
  <c r="M16" i="17"/>
  <c r="Q16" i="17"/>
  <c r="M59" i="17"/>
  <c r="Q59" i="17"/>
  <c r="M43" i="17"/>
  <c r="Q43" i="17"/>
  <c r="M27" i="17"/>
  <c r="Q27" i="17"/>
  <c r="M38" i="17"/>
  <c r="Q38" i="17"/>
  <c r="M57" i="17"/>
  <c r="Q57" i="17"/>
  <c r="M21" i="17"/>
  <c r="Q21" i="17"/>
  <c r="M71" i="17"/>
  <c r="Q71" i="17"/>
  <c r="M73" i="17"/>
  <c r="Q73" i="17"/>
  <c r="M68" i="17"/>
  <c r="Q68" i="17"/>
  <c r="M8" i="17"/>
  <c r="Q8" i="17"/>
  <c r="M11" i="17"/>
  <c r="O69" i="17"/>
  <c r="I69" i="17"/>
  <c r="K69" i="17"/>
  <c r="S69" i="17"/>
  <c r="K70" i="17"/>
  <c r="S70" i="17"/>
  <c r="O70" i="17"/>
  <c r="I70" i="17"/>
  <c r="O76" i="17"/>
  <c r="I76" i="17"/>
  <c r="K76" i="17"/>
  <c r="S76" i="17"/>
  <c r="I75" i="17"/>
  <c r="K75" i="17"/>
  <c r="S75" i="17"/>
  <c r="O75" i="17"/>
  <c r="K77" i="17"/>
  <c r="S77" i="17"/>
  <c r="O77" i="17"/>
  <c r="I77" i="17"/>
  <c r="O72" i="17"/>
  <c r="I72" i="17"/>
  <c r="K72" i="17"/>
  <c r="S72" i="17"/>
  <c r="K74" i="17"/>
  <c r="S74" i="17"/>
  <c r="O74" i="17"/>
  <c r="I74" i="17"/>
  <c r="I71" i="17"/>
  <c r="K71" i="17"/>
  <c r="S71" i="17"/>
  <c r="O71" i="17"/>
  <c r="K73" i="17"/>
  <c r="O73" i="17"/>
  <c r="I73" i="17"/>
  <c r="S73" i="17"/>
  <c r="O68" i="17"/>
  <c r="I68" i="17"/>
  <c r="K68" i="17"/>
  <c r="S68" i="17"/>
  <c r="S42" i="17"/>
  <c r="O42" i="17"/>
  <c r="I42" i="17"/>
  <c r="K42" i="17"/>
  <c r="S18" i="17"/>
  <c r="O18" i="17"/>
  <c r="I18" i="17"/>
  <c r="K18" i="17"/>
  <c r="I45" i="17"/>
  <c r="K45" i="17"/>
  <c r="S45" i="17"/>
  <c r="O45" i="17"/>
  <c r="S17" i="17"/>
  <c r="O17" i="17"/>
  <c r="K17" i="17"/>
  <c r="I17" i="17"/>
  <c r="S52" i="17"/>
  <c r="O52" i="17"/>
  <c r="I52" i="17"/>
  <c r="K52" i="17"/>
  <c r="S36" i="17"/>
  <c r="O36" i="17"/>
  <c r="I36" i="17"/>
  <c r="K36" i="17"/>
  <c r="S20" i="17"/>
  <c r="O20" i="17"/>
  <c r="I20" i="17"/>
  <c r="K20" i="17"/>
  <c r="S63" i="17"/>
  <c r="O63" i="17"/>
  <c r="I63" i="17"/>
  <c r="K63" i="17"/>
  <c r="S47" i="17"/>
  <c r="O47" i="17"/>
  <c r="I47" i="17"/>
  <c r="K47" i="17"/>
  <c r="S31" i="17"/>
  <c r="O31" i="17"/>
  <c r="I31" i="17"/>
  <c r="K31" i="17"/>
  <c r="S15" i="17"/>
  <c r="O15" i="17"/>
  <c r="I15" i="17"/>
  <c r="K15" i="17"/>
  <c r="S46" i="17"/>
  <c r="O46" i="17"/>
  <c r="I46" i="17"/>
  <c r="K46" i="17"/>
  <c r="S65" i="17"/>
  <c r="O65" i="17"/>
  <c r="I65" i="17"/>
  <c r="K65" i="17"/>
  <c r="O29" i="17"/>
  <c r="I29" i="17"/>
  <c r="K29" i="17"/>
  <c r="S29" i="17"/>
  <c r="S66" i="17"/>
  <c r="O66" i="17"/>
  <c r="I66" i="17"/>
  <c r="K66" i="17"/>
  <c r="S34" i="17"/>
  <c r="O34" i="17"/>
  <c r="I34" i="17"/>
  <c r="K34" i="17"/>
  <c r="I41" i="17"/>
  <c r="K41" i="17"/>
  <c r="S41" i="17"/>
  <c r="O41" i="17"/>
  <c r="S64" i="17"/>
  <c r="O64" i="17"/>
  <c r="I64" i="17"/>
  <c r="K64" i="17"/>
  <c r="S48" i="17"/>
  <c r="O48" i="17"/>
  <c r="I48" i="17"/>
  <c r="K48" i="17"/>
  <c r="S32" i="17"/>
  <c r="O32" i="17"/>
  <c r="I32" i="17"/>
  <c r="K32" i="17"/>
  <c r="S16" i="17"/>
  <c r="O16" i="17"/>
  <c r="I16" i="17"/>
  <c r="K16" i="17"/>
  <c r="S59" i="17"/>
  <c r="O59" i="17"/>
  <c r="I59" i="17"/>
  <c r="K59" i="17"/>
  <c r="S43" i="17"/>
  <c r="O43" i="17"/>
  <c r="I43" i="17"/>
  <c r="K43" i="17"/>
  <c r="S27" i="17"/>
  <c r="O27" i="17"/>
  <c r="I27" i="17"/>
  <c r="K27" i="17"/>
  <c r="S38" i="17"/>
  <c r="O38" i="17"/>
  <c r="I38" i="17"/>
  <c r="K38" i="17"/>
  <c r="I57" i="17"/>
  <c r="K57" i="17"/>
  <c r="S57" i="17"/>
  <c r="O57" i="17"/>
  <c r="I21" i="17"/>
  <c r="S21" i="17"/>
  <c r="O21" i="17"/>
  <c r="K21" i="17"/>
  <c r="S58" i="17"/>
  <c r="O58" i="17"/>
  <c r="I58" i="17"/>
  <c r="K58" i="17"/>
  <c r="S30" i="17"/>
  <c r="O30" i="17"/>
  <c r="I30" i="17"/>
  <c r="K30" i="17"/>
  <c r="I61" i="17"/>
  <c r="K61" i="17"/>
  <c r="S61" i="17"/>
  <c r="O61" i="17"/>
  <c r="S33" i="17"/>
  <c r="O33" i="17"/>
  <c r="I33" i="17"/>
  <c r="K33" i="17"/>
  <c r="S60" i="17"/>
  <c r="O60" i="17"/>
  <c r="I60" i="17"/>
  <c r="K60" i="17"/>
  <c r="S44" i="17"/>
  <c r="O44" i="17"/>
  <c r="I44" i="17"/>
  <c r="K44" i="17"/>
  <c r="S28" i="17"/>
  <c r="O28" i="17"/>
  <c r="I28" i="17"/>
  <c r="K28" i="17"/>
  <c r="S12" i="17"/>
  <c r="O12" i="17"/>
  <c r="I12" i="17"/>
  <c r="K12" i="17"/>
  <c r="S55" i="17"/>
  <c r="O55" i="17"/>
  <c r="I55" i="17"/>
  <c r="K55" i="17"/>
  <c r="S39" i="17"/>
  <c r="O39" i="17"/>
  <c r="I39" i="17"/>
  <c r="K39" i="17"/>
  <c r="S23" i="17"/>
  <c r="O23" i="17"/>
  <c r="I23" i="17"/>
  <c r="K23" i="17"/>
  <c r="S62" i="17"/>
  <c r="O62" i="17"/>
  <c r="I62" i="17"/>
  <c r="K62" i="17"/>
  <c r="S26" i="17"/>
  <c r="O26" i="17"/>
  <c r="I26" i="17"/>
  <c r="K26" i="17"/>
  <c r="S49" i="17"/>
  <c r="O49" i="17"/>
  <c r="I49" i="17"/>
  <c r="K49" i="17"/>
  <c r="S13" i="17"/>
  <c r="I13" i="17"/>
  <c r="K13" i="17"/>
  <c r="O13" i="17"/>
  <c r="S50" i="17"/>
  <c r="O50" i="17"/>
  <c r="I50" i="17"/>
  <c r="K50" i="17"/>
  <c r="S22" i="17"/>
  <c r="O22" i="17"/>
  <c r="I22" i="17"/>
  <c r="K22" i="17"/>
  <c r="S53" i="17"/>
  <c r="O53" i="17"/>
  <c r="I53" i="17"/>
  <c r="K53" i="17"/>
  <c r="I25" i="17"/>
  <c r="K25" i="17"/>
  <c r="S25" i="17"/>
  <c r="O25" i="17"/>
  <c r="S56" i="17"/>
  <c r="O56" i="17"/>
  <c r="I56" i="17"/>
  <c r="K56" i="17"/>
  <c r="S40" i="17"/>
  <c r="O40" i="17"/>
  <c r="I40" i="17"/>
  <c r="K40" i="17"/>
  <c r="S24" i="17"/>
  <c r="O24" i="17"/>
  <c r="I24" i="17"/>
  <c r="K24" i="17"/>
  <c r="S67" i="17"/>
  <c r="O67" i="17"/>
  <c r="I67" i="17"/>
  <c r="K67" i="17"/>
  <c r="S51" i="17"/>
  <c r="O51" i="17"/>
  <c r="I51" i="17"/>
  <c r="K51" i="17"/>
  <c r="S35" i="17"/>
  <c r="O35" i="17"/>
  <c r="I35" i="17"/>
  <c r="K35" i="17"/>
  <c r="S19" i="17"/>
  <c r="O19" i="17"/>
  <c r="I19" i="17"/>
  <c r="K19" i="17"/>
  <c r="S54" i="17"/>
  <c r="O54" i="17"/>
  <c r="I54" i="17"/>
  <c r="K54" i="17"/>
  <c r="S14" i="17"/>
  <c r="O14" i="17"/>
  <c r="I14" i="17"/>
  <c r="K14" i="17"/>
  <c r="S37" i="17"/>
  <c r="O37" i="17"/>
  <c r="I37" i="17"/>
  <c r="K37" i="17"/>
  <c r="S9" i="17"/>
  <c r="S11" i="17"/>
  <c r="S10" i="17"/>
  <c r="S8" i="17"/>
  <c r="I9" i="17"/>
  <c r="O9" i="17"/>
  <c r="I11" i="17"/>
  <c r="O11" i="17"/>
  <c r="I10" i="17"/>
  <c r="O10" i="17"/>
  <c r="O8" i="17"/>
  <c r="I8" i="17"/>
  <c r="K11" i="17"/>
  <c r="K10" i="17"/>
  <c r="K9" i="17"/>
  <c r="K8" i="17"/>
  <c r="T73" i="17" l="1"/>
  <c r="T72" i="17"/>
  <c r="T68" i="17"/>
  <c r="T71" i="17"/>
  <c r="T75" i="17"/>
  <c r="T70" i="17"/>
  <c r="T69" i="17"/>
  <c r="T76" i="17"/>
  <c r="T74" i="17"/>
  <c r="T77" i="17"/>
  <c r="T57" i="17"/>
  <c r="T16" i="17"/>
  <c r="T67" i="17"/>
  <c r="T24" i="17"/>
  <c r="T56" i="17"/>
  <c r="T25" i="17"/>
  <c r="T53" i="17"/>
  <c r="T50" i="17"/>
  <c r="T58" i="17"/>
  <c r="T21" i="17"/>
  <c r="T27" i="17"/>
  <c r="T59" i="17"/>
  <c r="T32" i="17"/>
  <c r="T64" i="17"/>
  <c r="T41" i="17"/>
  <c r="T34" i="17"/>
  <c r="T65" i="17"/>
  <c r="T17" i="17"/>
  <c r="T54" i="17"/>
  <c r="T35" i="17"/>
  <c r="T49" i="17"/>
  <c r="T62" i="17"/>
  <c r="T39" i="17"/>
  <c r="T12" i="17"/>
  <c r="T44" i="17"/>
  <c r="T46" i="17"/>
  <c r="T31" i="17"/>
  <c r="T63" i="17"/>
  <c r="T36" i="17"/>
  <c r="T18" i="17"/>
  <c r="T37" i="17"/>
  <c r="T40" i="17"/>
  <c r="T22" i="17"/>
  <c r="T26" i="17"/>
  <c r="T33" i="17"/>
  <c r="T61" i="17"/>
  <c r="T30" i="17"/>
  <c r="T38" i="17"/>
  <c r="T43" i="17"/>
  <c r="T48" i="17"/>
  <c r="T29" i="17"/>
  <c r="T45" i="17"/>
  <c r="T14" i="17"/>
  <c r="T19" i="17"/>
  <c r="T51" i="17"/>
  <c r="T13" i="17"/>
  <c r="T23" i="17"/>
  <c r="T55" i="17"/>
  <c r="T28" i="17"/>
  <c r="T60" i="17"/>
  <c r="T66" i="17"/>
  <c r="T15" i="17"/>
  <c r="T47" i="17"/>
  <c r="T20" i="17"/>
  <c r="T52" i="17"/>
  <c r="T42" i="17"/>
  <c r="T11" i="17"/>
  <c r="T10" i="17"/>
  <c r="T9" i="17"/>
  <c r="T8" i="17"/>
  <c r="U72" i="17" l="1"/>
  <c r="U73" i="17"/>
  <c r="U75" i="17"/>
  <c r="U76" i="17"/>
  <c r="U71" i="17"/>
  <c r="U77" i="17"/>
  <c r="U69" i="17"/>
  <c r="U74" i="17"/>
  <c r="U70" i="17"/>
  <c r="U68" i="17"/>
  <c r="U65" i="17"/>
  <c r="U66" i="17"/>
  <c r="U64" i="17"/>
  <c r="U63" i="17"/>
  <c r="U67" i="17"/>
  <c r="U59" i="17"/>
  <c r="U58" i="17"/>
  <c r="U54" i="17"/>
  <c r="U55" i="17"/>
  <c r="U60" i="17"/>
  <c r="U56" i="17"/>
  <c r="U57" i="17"/>
  <c r="U22" i="17"/>
  <c r="U53" i="17"/>
  <c r="U32" i="17"/>
  <c r="U39" i="17"/>
  <c r="U25" i="17"/>
  <c r="U13" i="17"/>
  <c r="U30" i="17"/>
  <c r="U27" i="17"/>
  <c r="U12" i="17"/>
  <c r="U20" i="17"/>
  <c r="U49" i="17"/>
  <c r="U52" i="17"/>
  <c r="U9" i="17"/>
  <c r="U16" i="17"/>
  <c r="U34" i="17"/>
  <c r="U48" i="17"/>
  <c r="U19" i="17"/>
  <c r="U37" i="17"/>
  <c r="U17" i="17"/>
  <c r="U43" i="17"/>
  <c r="U33" i="17"/>
  <c r="U62" i="17"/>
  <c r="U46" i="17"/>
  <c r="U28" i="17"/>
  <c r="U51" i="17"/>
  <c r="U42" i="17"/>
  <c r="U50" i="17"/>
  <c r="U45" i="17"/>
  <c r="U35" i="17"/>
  <c r="U24" i="17"/>
  <c r="U11" i="17"/>
  <c r="U61" i="17"/>
  <c r="U44" i="17"/>
  <c r="U15" i="17"/>
  <c r="U40" i="17"/>
  <c r="U47" i="17"/>
  <c r="U26" i="17"/>
  <c r="U29" i="17"/>
  <c r="U18" i="17"/>
  <c r="U36" i="17"/>
  <c r="U38" i="17"/>
  <c r="U23" i="17"/>
  <c r="U14" i="17"/>
  <c r="U8" i="17"/>
  <c r="U21" i="17"/>
  <c r="U31" i="17"/>
  <c r="U10" i="17"/>
  <c r="U41" i="17"/>
  <c r="G77" i="1" l="1"/>
  <c r="I77" i="1" l="1"/>
  <c r="G8" i="1"/>
  <c r="I8" i="1" s="1"/>
  <c r="G65" i="1"/>
  <c r="G69" i="1"/>
  <c r="G72" i="1"/>
  <c r="G67" i="1"/>
  <c r="G71" i="1"/>
  <c r="G66" i="1"/>
  <c r="G70" i="1"/>
  <c r="G74" i="1"/>
  <c r="G73" i="1"/>
  <c r="G68" i="1"/>
  <c r="G9" i="1"/>
  <c r="K9" i="1" s="1"/>
  <c r="G13" i="1"/>
  <c r="G17" i="1"/>
  <c r="G21" i="1"/>
  <c r="G25" i="1"/>
  <c r="G29" i="1"/>
  <c r="G33" i="1"/>
  <c r="G37" i="1"/>
  <c r="G41" i="1"/>
  <c r="G45" i="1"/>
  <c r="G49" i="1"/>
  <c r="G53" i="1"/>
  <c r="G57" i="1"/>
  <c r="G61" i="1"/>
  <c r="G75" i="1"/>
  <c r="G10" i="1"/>
  <c r="G14" i="1"/>
  <c r="G18" i="1"/>
  <c r="G22" i="1"/>
  <c r="G26" i="1"/>
  <c r="G30" i="1"/>
  <c r="G34" i="1"/>
  <c r="G38" i="1"/>
  <c r="G42" i="1"/>
  <c r="G46" i="1"/>
  <c r="G50" i="1"/>
  <c r="G54" i="1"/>
  <c r="G62" i="1"/>
  <c r="G76" i="1"/>
  <c r="G11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12" i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58" i="1"/>
  <c r="K12" i="1" l="1"/>
  <c r="K21" i="1"/>
  <c r="K15" i="1"/>
  <c r="K11" i="1"/>
  <c r="K34" i="1"/>
  <c r="K29" i="1"/>
  <c r="K44" i="1"/>
  <c r="K28" i="1"/>
  <c r="K10" i="1"/>
  <c r="K16" i="1"/>
  <c r="K39" i="1"/>
  <c r="K46" i="1"/>
  <c r="K14" i="1"/>
  <c r="K41" i="1"/>
  <c r="K25" i="1"/>
  <c r="K61" i="1"/>
  <c r="K55" i="1"/>
  <c r="K57" i="1"/>
  <c r="K76" i="1"/>
  <c r="I76" i="1"/>
  <c r="I70" i="1"/>
  <c r="Q70" i="1"/>
  <c r="S70" i="1"/>
  <c r="M70" i="1"/>
  <c r="O70" i="1"/>
  <c r="K70" i="1"/>
  <c r="O72" i="1"/>
  <c r="I72" i="1"/>
  <c r="Q72" i="1"/>
  <c r="K72" i="1"/>
  <c r="S72" i="1"/>
  <c r="M72" i="1"/>
  <c r="M68" i="1"/>
  <c r="I68" i="1"/>
  <c r="Q68" i="1"/>
  <c r="K68" i="1"/>
  <c r="S68" i="1"/>
  <c r="O68" i="1"/>
  <c r="I66" i="1"/>
  <c r="Q66" i="1"/>
  <c r="K66" i="1"/>
  <c r="M66" i="1"/>
  <c r="O66" i="1"/>
  <c r="S66" i="1"/>
  <c r="O69" i="1"/>
  <c r="I69" i="1"/>
  <c r="K69" i="1"/>
  <c r="S69" i="1"/>
  <c r="M69" i="1"/>
  <c r="Q69" i="1"/>
  <c r="Q73" i="1"/>
  <c r="K73" i="1"/>
  <c r="S73" i="1"/>
  <c r="M73" i="1"/>
  <c r="O73" i="1"/>
  <c r="I73" i="1"/>
  <c r="K71" i="1"/>
  <c r="M71" i="1"/>
  <c r="O71" i="1"/>
  <c r="I71" i="1"/>
  <c r="Q71" i="1"/>
  <c r="S71" i="1"/>
  <c r="O65" i="1"/>
  <c r="Q65" i="1"/>
  <c r="K65" i="1"/>
  <c r="S65" i="1"/>
  <c r="M65" i="1"/>
  <c r="I65" i="1"/>
  <c r="I74" i="1"/>
  <c r="S74" i="1"/>
  <c r="M74" i="1"/>
  <c r="O74" i="1"/>
  <c r="Q74" i="1"/>
  <c r="K74" i="1"/>
  <c r="K67" i="1"/>
  <c r="S67" i="1"/>
  <c r="O67" i="1"/>
  <c r="I67" i="1"/>
  <c r="Q67" i="1"/>
  <c r="M67" i="1"/>
  <c r="I61" i="1"/>
  <c r="I57" i="1"/>
  <c r="K8" i="1"/>
  <c r="I21" i="1"/>
  <c r="I25" i="1"/>
  <c r="M52" i="1"/>
  <c r="K52" i="1"/>
  <c r="M20" i="1"/>
  <c r="K20" i="1"/>
  <c r="M38" i="1"/>
  <c r="K38" i="1"/>
  <c r="M75" i="1"/>
  <c r="K75" i="1"/>
  <c r="M33" i="1"/>
  <c r="K33" i="1"/>
  <c r="M64" i="1"/>
  <c r="K64" i="1"/>
  <c r="M43" i="1"/>
  <c r="K43" i="1"/>
  <c r="M50" i="1"/>
  <c r="K50" i="1"/>
  <c r="M18" i="1"/>
  <c r="K18" i="1"/>
  <c r="M60" i="1"/>
  <c r="K60" i="1"/>
  <c r="M23" i="1"/>
  <c r="K23" i="1"/>
  <c r="M30" i="1"/>
  <c r="K30" i="1"/>
  <c r="M58" i="1"/>
  <c r="K58" i="1"/>
  <c r="M36" i="1"/>
  <c r="K36" i="1"/>
  <c r="M63" i="1"/>
  <c r="K63" i="1"/>
  <c r="M47" i="1"/>
  <c r="K47" i="1"/>
  <c r="M31" i="1"/>
  <c r="K31" i="1"/>
  <c r="M54" i="1"/>
  <c r="K54" i="1"/>
  <c r="M22" i="1"/>
  <c r="K22" i="1"/>
  <c r="M49" i="1"/>
  <c r="K49" i="1"/>
  <c r="M17" i="1"/>
  <c r="K17" i="1"/>
  <c r="M48" i="1"/>
  <c r="K48" i="1"/>
  <c r="M32" i="1"/>
  <c r="K32" i="1"/>
  <c r="M59" i="1"/>
  <c r="K59" i="1"/>
  <c r="M27" i="1"/>
  <c r="K27" i="1"/>
  <c r="M45" i="1"/>
  <c r="K45" i="1"/>
  <c r="M13" i="1"/>
  <c r="K13" i="1"/>
  <c r="M56" i="1"/>
  <c r="K56" i="1"/>
  <c r="M40" i="1"/>
  <c r="K40" i="1"/>
  <c r="M24" i="1"/>
  <c r="K24" i="1"/>
  <c r="M77" i="1"/>
  <c r="K77" i="1"/>
  <c r="M51" i="1"/>
  <c r="K51" i="1"/>
  <c r="M35" i="1"/>
  <c r="K35" i="1"/>
  <c r="M19" i="1"/>
  <c r="K19" i="1"/>
  <c r="M62" i="1"/>
  <c r="K62" i="1"/>
  <c r="M42" i="1"/>
  <c r="K42" i="1"/>
  <c r="M26" i="1"/>
  <c r="K26" i="1"/>
  <c r="M53" i="1"/>
  <c r="K53" i="1"/>
  <c r="M37" i="1"/>
  <c r="K37" i="1"/>
  <c r="M8" i="1"/>
  <c r="O16" i="1"/>
  <c r="M16" i="1"/>
  <c r="O11" i="1"/>
  <c r="M11" i="1"/>
  <c r="O34" i="1"/>
  <c r="M34" i="1"/>
  <c r="O61" i="1"/>
  <c r="M61" i="1"/>
  <c r="O29" i="1"/>
  <c r="M29" i="1"/>
  <c r="O44" i="1"/>
  <c r="M44" i="1"/>
  <c r="O28" i="1"/>
  <c r="M28" i="1"/>
  <c r="O12" i="1"/>
  <c r="M12" i="1"/>
  <c r="O55" i="1"/>
  <c r="M55" i="1"/>
  <c r="O39" i="1"/>
  <c r="M39" i="1"/>
  <c r="O76" i="1"/>
  <c r="M76" i="1"/>
  <c r="O46" i="1"/>
  <c r="M46" i="1"/>
  <c r="O14" i="1"/>
  <c r="M14" i="1"/>
  <c r="O57" i="1"/>
  <c r="M57" i="1"/>
  <c r="O41" i="1"/>
  <c r="M41" i="1"/>
  <c r="O25" i="1"/>
  <c r="M25" i="1"/>
  <c r="O9" i="1"/>
  <c r="M9" i="1"/>
  <c r="O15" i="1"/>
  <c r="M15" i="1"/>
  <c r="O10" i="1"/>
  <c r="M10" i="1"/>
  <c r="O21" i="1"/>
  <c r="M21" i="1"/>
  <c r="I39" i="1"/>
  <c r="I41" i="1"/>
  <c r="O8" i="1"/>
  <c r="Q64" i="1"/>
  <c r="O64" i="1"/>
  <c r="Q43" i="1"/>
  <c r="O43" i="1"/>
  <c r="Q13" i="1"/>
  <c r="O13" i="1"/>
  <c r="I29" i="1"/>
  <c r="I46" i="1"/>
  <c r="Q56" i="1"/>
  <c r="O56" i="1"/>
  <c r="Q40" i="1"/>
  <c r="O40" i="1"/>
  <c r="Q77" i="1"/>
  <c r="O77" i="1"/>
  <c r="Q35" i="1"/>
  <c r="O35" i="1"/>
  <c r="Q62" i="1"/>
  <c r="O62" i="1"/>
  <c r="Q26" i="1"/>
  <c r="O26" i="1"/>
  <c r="I55" i="1"/>
  <c r="Q58" i="1"/>
  <c r="O58" i="1"/>
  <c r="Q52" i="1"/>
  <c r="O52" i="1"/>
  <c r="Q36" i="1"/>
  <c r="O36" i="1"/>
  <c r="Q20" i="1"/>
  <c r="O20" i="1"/>
  <c r="Q63" i="1"/>
  <c r="O63" i="1"/>
  <c r="Q47" i="1"/>
  <c r="O47" i="1"/>
  <c r="Q31" i="1"/>
  <c r="O31" i="1"/>
  <c r="Q54" i="1"/>
  <c r="O54" i="1"/>
  <c r="Q38" i="1"/>
  <c r="O38" i="1"/>
  <c r="Q22" i="1"/>
  <c r="O22" i="1"/>
  <c r="Q75" i="1"/>
  <c r="O75" i="1"/>
  <c r="Q49" i="1"/>
  <c r="O49" i="1"/>
  <c r="Q33" i="1"/>
  <c r="O33" i="1"/>
  <c r="Q17" i="1"/>
  <c r="O17" i="1"/>
  <c r="Q32" i="1"/>
  <c r="O32" i="1"/>
  <c r="Q60" i="1"/>
  <c r="O60" i="1"/>
  <c r="Q23" i="1"/>
  <c r="O23" i="1"/>
  <c r="Q30" i="1"/>
  <c r="O30" i="1"/>
  <c r="Q48" i="1"/>
  <c r="O48" i="1"/>
  <c r="Q59" i="1"/>
  <c r="O59" i="1"/>
  <c r="Q27" i="1"/>
  <c r="O27" i="1"/>
  <c r="Q50" i="1"/>
  <c r="O50" i="1"/>
  <c r="Q18" i="1"/>
  <c r="O18" i="1"/>
  <c r="Q45" i="1"/>
  <c r="O45" i="1"/>
  <c r="Q24" i="1"/>
  <c r="O24" i="1"/>
  <c r="Q51" i="1"/>
  <c r="O51" i="1"/>
  <c r="Q19" i="1"/>
  <c r="O19" i="1"/>
  <c r="Q42" i="1"/>
  <c r="O42" i="1"/>
  <c r="Q53" i="1"/>
  <c r="O53" i="1"/>
  <c r="Q37" i="1"/>
  <c r="O37" i="1"/>
  <c r="S15" i="1"/>
  <c r="Q15" i="1"/>
  <c r="S16" i="1"/>
  <c r="Q16" i="1"/>
  <c r="S11" i="1"/>
  <c r="Q11" i="1"/>
  <c r="S34" i="1"/>
  <c r="Q34" i="1"/>
  <c r="S61" i="1"/>
  <c r="Q61" i="1"/>
  <c r="S29" i="1"/>
  <c r="Q29" i="1"/>
  <c r="S44" i="1"/>
  <c r="Q44" i="1"/>
  <c r="S28" i="1"/>
  <c r="Q28" i="1"/>
  <c r="S12" i="1"/>
  <c r="Q12" i="1"/>
  <c r="S55" i="1"/>
  <c r="Q55" i="1"/>
  <c r="S39" i="1"/>
  <c r="Q39" i="1"/>
  <c r="S76" i="1"/>
  <c r="Q76" i="1"/>
  <c r="S46" i="1"/>
  <c r="Q46" i="1"/>
  <c r="S14" i="1"/>
  <c r="Q14" i="1"/>
  <c r="S57" i="1"/>
  <c r="Q57" i="1"/>
  <c r="S41" i="1"/>
  <c r="Q41" i="1"/>
  <c r="S25" i="1"/>
  <c r="Q25" i="1"/>
  <c r="S9" i="1"/>
  <c r="Q9" i="1"/>
  <c r="S10" i="1"/>
  <c r="Q10" i="1"/>
  <c r="S21" i="1"/>
  <c r="Q21" i="1"/>
  <c r="I34" i="1"/>
  <c r="I44" i="1"/>
  <c r="S8" i="1"/>
  <c r="I58" i="1"/>
  <c r="S58" i="1"/>
  <c r="I36" i="1"/>
  <c r="S36" i="1"/>
  <c r="I63" i="1"/>
  <c r="S63" i="1"/>
  <c r="I38" i="1"/>
  <c r="S38" i="1"/>
  <c r="I75" i="1"/>
  <c r="S75" i="1"/>
  <c r="I17" i="1"/>
  <c r="S17" i="1"/>
  <c r="I64" i="1"/>
  <c r="S64" i="1"/>
  <c r="I48" i="1"/>
  <c r="S48" i="1"/>
  <c r="I32" i="1"/>
  <c r="S32" i="1"/>
  <c r="I59" i="1"/>
  <c r="S59" i="1"/>
  <c r="I27" i="1"/>
  <c r="S27" i="1"/>
  <c r="I18" i="1"/>
  <c r="S18" i="1"/>
  <c r="I60" i="1"/>
  <c r="S60" i="1"/>
  <c r="I23" i="1"/>
  <c r="S23" i="1"/>
  <c r="I30" i="1"/>
  <c r="S30" i="1"/>
  <c r="I52" i="1"/>
  <c r="S52" i="1"/>
  <c r="I20" i="1"/>
  <c r="S20" i="1"/>
  <c r="I47" i="1"/>
  <c r="S47" i="1"/>
  <c r="I31" i="1"/>
  <c r="S31" i="1"/>
  <c r="I54" i="1"/>
  <c r="S54" i="1"/>
  <c r="I22" i="1"/>
  <c r="S22" i="1"/>
  <c r="I49" i="1"/>
  <c r="S49" i="1"/>
  <c r="I33" i="1"/>
  <c r="S33" i="1"/>
  <c r="I43" i="1"/>
  <c r="S43" i="1"/>
  <c r="I50" i="1"/>
  <c r="S50" i="1"/>
  <c r="I45" i="1"/>
  <c r="S45" i="1"/>
  <c r="I13" i="1"/>
  <c r="S13" i="1"/>
  <c r="I28" i="1"/>
  <c r="I56" i="1"/>
  <c r="S56" i="1"/>
  <c r="I40" i="1"/>
  <c r="S40" i="1"/>
  <c r="I24" i="1"/>
  <c r="S24" i="1"/>
  <c r="S77" i="1"/>
  <c r="I51" i="1"/>
  <c r="S51" i="1"/>
  <c r="I35" i="1"/>
  <c r="S35" i="1"/>
  <c r="I19" i="1"/>
  <c r="S19" i="1"/>
  <c r="I62" i="1"/>
  <c r="S62" i="1"/>
  <c r="I42" i="1"/>
  <c r="S42" i="1"/>
  <c r="I26" i="1"/>
  <c r="S26" i="1"/>
  <c r="I53" i="1"/>
  <c r="S53" i="1"/>
  <c r="I37" i="1"/>
  <c r="S37" i="1"/>
  <c r="I9" i="1"/>
  <c r="I12" i="1"/>
  <c r="I16" i="1"/>
  <c r="I10" i="1"/>
  <c r="I15" i="1"/>
  <c r="I14" i="1"/>
  <c r="I11" i="1"/>
  <c r="T65" i="1" l="1"/>
  <c r="T71" i="1"/>
  <c r="T73" i="1"/>
  <c r="T72" i="1"/>
  <c r="T66" i="1"/>
  <c r="T67" i="1"/>
  <c r="T69" i="1"/>
  <c r="T68" i="1"/>
  <c r="T74" i="1"/>
  <c r="T70" i="1"/>
  <c r="T76" i="1"/>
  <c r="T13" i="1"/>
  <c r="T10" i="1"/>
  <c r="T9" i="1"/>
  <c r="T59" i="1"/>
  <c r="T15" i="1"/>
  <c r="T26" i="1"/>
  <c r="T49" i="1"/>
  <c r="T16" i="1"/>
  <c r="T31" i="1"/>
  <c r="T17" i="1"/>
  <c r="T27" i="1"/>
  <c r="T75" i="1"/>
  <c r="T54" i="1"/>
  <c r="T58" i="1"/>
  <c r="T60" i="1"/>
  <c r="T12" i="1"/>
  <c r="T11" i="1"/>
  <c r="T57" i="1"/>
  <c r="T62" i="1"/>
  <c r="T63" i="1"/>
  <c r="T30" i="1"/>
  <c r="T45" i="1"/>
  <c r="T52" i="1"/>
  <c r="T32" i="1"/>
  <c r="T37" i="1"/>
  <c r="T47" i="1"/>
  <c r="T24" i="1"/>
  <c r="T18" i="1"/>
  <c r="T28" i="1"/>
  <c r="T33" i="1"/>
  <c r="T42" i="1"/>
  <c r="T35" i="1"/>
  <c r="T36" i="1"/>
  <c r="T46" i="1"/>
  <c r="T25" i="1"/>
  <c r="T53" i="1"/>
  <c r="T34" i="1"/>
  <c r="T50" i="1"/>
  <c r="T43" i="1"/>
  <c r="T56" i="1"/>
  <c r="T41" i="1"/>
  <c r="T19" i="1"/>
  <c r="T51" i="1"/>
  <c r="T23" i="1"/>
  <c r="T14" i="1"/>
  <c r="T64" i="1"/>
  <c r="T44" i="1"/>
  <c r="T55" i="1"/>
  <c r="T20" i="1"/>
  <c r="T40" i="1"/>
  <c r="T61" i="1"/>
  <c r="T77" i="1"/>
  <c r="T48" i="1"/>
  <c r="T39" i="1"/>
  <c r="T21" i="1"/>
  <c r="T22" i="1"/>
  <c r="T29" i="1"/>
  <c r="T38" i="1"/>
  <c r="T8" i="1"/>
  <c r="U65" i="1" l="1"/>
  <c r="U71" i="1"/>
  <c r="U70" i="1"/>
  <c r="U73" i="1"/>
  <c r="U66" i="1"/>
  <c r="U68" i="1"/>
  <c r="U72" i="1"/>
  <c r="U69" i="1"/>
  <c r="U74" i="1"/>
  <c r="U67" i="1"/>
  <c r="U76" i="1"/>
  <c r="U56" i="1"/>
  <c r="U60" i="1"/>
  <c r="U64" i="1"/>
  <c r="U61" i="1"/>
  <c r="U75" i="1"/>
  <c r="U62" i="1"/>
  <c r="U63" i="1"/>
  <c r="U77" i="1"/>
  <c r="U57" i="1"/>
  <c r="U58" i="1"/>
  <c r="U59" i="1"/>
  <c r="U15" i="1"/>
  <c r="U10" i="1"/>
  <c r="U14" i="1"/>
  <c r="U12" i="1"/>
  <c r="U8" i="1"/>
  <c r="U17" i="1"/>
  <c r="U21" i="1"/>
  <c r="U25" i="1"/>
  <c r="U29" i="1"/>
  <c r="U33" i="1"/>
  <c r="U37" i="1"/>
  <c r="U41" i="1"/>
  <c r="U45" i="1"/>
  <c r="U49" i="1"/>
  <c r="U53" i="1"/>
  <c r="U46" i="1"/>
  <c r="U54" i="1"/>
  <c r="U27" i="1"/>
  <c r="U35" i="1"/>
  <c r="U43" i="1"/>
  <c r="U51" i="1"/>
  <c r="U20" i="1"/>
  <c r="U18" i="1"/>
  <c r="U22" i="1"/>
  <c r="U26" i="1"/>
  <c r="U30" i="1"/>
  <c r="U34" i="1"/>
  <c r="U38" i="1"/>
  <c r="U42" i="1"/>
  <c r="U50" i="1"/>
  <c r="U19" i="1"/>
  <c r="U23" i="1"/>
  <c r="U31" i="1"/>
  <c r="U39" i="1"/>
  <c r="U47" i="1"/>
  <c r="U55" i="1"/>
  <c r="U24" i="1"/>
  <c r="U28" i="1"/>
  <c r="U32" i="1"/>
  <c r="U36" i="1"/>
  <c r="U40" i="1"/>
  <c r="U44" i="1"/>
  <c r="U48" i="1"/>
  <c r="U52" i="1"/>
  <c r="U9" i="1"/>
  <c r="U11" i="1"/>
  <c r="U13" i="1"/>
  <c r="U16" i="1"/>
</calcChain>
</file>

<file path=xl/comments1.xml><?xml version="1.0" encoding="utf-8"?>
<comments xmlns="http://schemas.openxmlformats.org/spreadsheetml/2006/main">
  <authors>
    <author>Александр</author>
  </authors>
  <commentList>
    <comment ref="H8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8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8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8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8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21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21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21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21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21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21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41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41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41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41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41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41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54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54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54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54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54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54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H6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6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6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H6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6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6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H8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8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8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8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8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18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18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18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18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18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18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35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35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35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35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35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35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45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45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45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45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45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45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62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62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62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62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62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62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72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72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72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72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72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72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89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89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89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89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89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89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99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99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99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99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99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99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116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116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11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11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116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11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126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126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12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12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126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12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143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143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143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143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143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143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153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153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153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153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153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153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170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170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170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170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170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170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180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180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180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180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180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180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H6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6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6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H6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6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6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Александр:</t>
        </r>
        <r>
          <rPr>
            <sz val="9"/>
            <color indexed="81"/>
            <rFont val="Tahoma"/>
            <family val="2"/>
            <charset val="204"/>
          </rPr>
          <t xml:space="preserve">
Текущая!</t>
        </r>
      </text>
    </comment>
    <comment ref="H6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6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6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</commentList>
</comments>
</file>

<file path=xl/comments8.xml><?xml version="1.0" encoding="utf-8"?>
<comments xmlns="http://schemas.openxmlformats.org/spreadsheetml/2006/main">
  <authors>
    <author>Александр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Александр:</t>
        </r>
        <r>
          <rPr>
            <sz val="9"/>
            <color indexed="81"/>
            <rFont val="Tahoma"/>
            <family val="2"/>
            <charset val="204"/>
          </rPr>
          <t xml:space="preserve">
Текущая!</t>
        </r>
      </text>
    </comment>
    <comment ref="H6" author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6" author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6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6" author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</commentList>
</comments>
</file>

<file path=xl/sharedStrings.xml><?xml version="1.0" encoding="utf-8"?>
<sst xmlns="http://schemas.openxmlformats.org/spreadsheetml/2006/main" count="3114" uniqueCount="181">
  <si>
    <t>№ п/п</t>
  </si>
  <si>
    <t>Фамилия Имя</t>
  </si>
  <si>
    <t>Школа</t>
  </si>
  <si>
    <t>Дата рождения</t>
  </si>
  <si>
    <t>Подтягивание</t>
  </si>
  <si>
    <t>Наклон вперед</t>
  </si>
  <si>
    <t>Сумма баллов</t>
  </si>
  <si>
    <t>Место</t>
  </si>
  <si>
    <t>Возраст</t>
  </si>
  <si>
    <t>очки</t>
  </si>
  <si>
    <t>-</t>
  </si>
  <si>
    <t>15 юноши</t>
  </si>
  <si>
    <t>14 юноши</t>
  </si>
  <si>
    <t>13 юноши</t>
  </si>
  <si>
    <t>12 юноши</t>
  </si>
  <si>
    <t>Президентские состязания (юноши)</t>
  </si>
  <si>
    <t>15 девушки</t>
  </si>
  <si>
    <t>14 девушки</t>
  </si>
  <si>
    <t>13 девушки</t>
  </si>
  <si>
    <t>12 девушки</t>
  </si>
  <si>
    <t xml:space="preserve">Бег 60 м. </t>
  </si>
  <si>
    <t>Бег 1000 м.</t>
  </si>
  <si>
    <t>Подъем туловища за 30 с.</t>
  </si>
  <si>
    <t>Прыжок с места</t>
  </si>
  <si>
    <t xml:space="preserve"> - </t>
  </si>
  <si>
    <t xml:space="preserve"> -</t>
  </si>
  <si>
    <t>Президентские состязания (девушки)</t>
  </si>
  <si>
    <t>петров</t>
  </si>
  <si>
    <t>ЕСЛИОШИБКА(ВПР(J3;$AB$3:$AC$72;2;ЛОЖЬ);0)</t>
  </si>
  <si>
    <t>Сгибание-разгибание</t>
  </si>
  <si>
    <t>Школа, организация</t>
  </si>
  <si>
    <t>Номер</t>
  </si>
  <si>
    <t>рез.</t>
  </si>
  <si>
    <t>место</t>
  </si>
  <si>
    <t xml:space="preserve">Сумма по 6-ти </t>
  </si>
  <si>
    <t>пол</t>
  </si>
  <si>
    <t>М</t>
  </si>
  <si>
    <t>Ж</t>
  </si>
  <si>
    <t xml:space="preserve">Командные очки </t>
  </si>
  <si>
    <t>г.Курган  Стадион "Центральный" им. Брумеля</t>
  </si>
  <si>
    <t>"Президентские состязания"</t>
  </si>
  <si>
    <t>Организация</t>
  </si>
  <si>
    <t xml:space="preserve">Карточка протокол соревнований в спортивном многоборье </t>
  </si>
  <si>
    <t>Сумма баллов участника</t>
  </si>
  <si>
    <t>Место в личном зачете</t>
  </si>
  <si>
    <t>дубль мал</t>
  </si>
  <si>
    <t>рабочий</t>
  </si>
  <si>
    <t>дубль дев</t>
  </si>
  <si>
    <t>г. Курган, Стадион  центральный имени  В. Брумеля</t>
  </si>
  <si>
    <t>Очки</t>
  </si>
  <si>
    <t>Кол-во результатов</t>
  </si>
  <si>
    <t>Городские общеобразовательные школы</t>
  </si>
  <si>
    <t>Сельские общеобразовательные школы</t>
  </si>
  <si>
    <t>Учебное заведение</t>
  </si>
  <si>
    <t>№</t>
  </si>
  <si>
    <t>Главный секретарь</t>
  </si>
  <si>
    <t>Главный судья</t>
  </si>
  <si>
    <t>Протокол  командных  результатов                                                                                                                                                                                                                                                                                                                                                                      регионального этапа Всероссийских споритивных  игр школьников,                                                                                                                                                                                                                                                                       среди обучающихся общеобразовательных школ Курганской области  "Президентские состязания"</t>
  </si>
  <si>
    <t>2 июня 2021 г.</t>
  </si>
  <si>
    <t xml:space="preserve">Итоговая таблица </t>
  </si>
  <si>
    <t xml:space="preserve">командного первенства регионального этапа Всероссийских спортивных игр школьников,             </t>
  </si>
  <si>
    <t xml:space="preserve">                      среди обучающихся 7 классов общеобразовательных школ Курганской области                    </t>
  </si>
  <si>
    <t xml:space="preserve">                  «Президентские состязания» (2006-2007-2008)  гг. р  </t>
  </si>
  <si>
    <t xml:space="preserve">2 июня 2021 года     </t>
  </si>
  <si>
    <t xml:space="preserve"> г. Курган</t>
  </si>
  <si>
    <t xml:space="preserve">Команды        </t>
  </si>
  <si>
    <t>Творческий конкурс (место с учетом коэф. 1)</t>
  </si>
  <si>
    <t>Теоретический конкурс (место)</t>
  </si>
  <si>
    <t>Коэф.  1,5</t>
  </si>
  <si>
    <t>Эстафетный бег (место)</t>
  </si>
  <si>
    <t>Коэф. 1,5</t>
  </si>
  <si>
    <t>Спортивное многоборье (место)</t>
  </si>
  <si>
    <t>Коэф. 2.0</t>
  </si>
  <si>
    <t>Сумма очков</t>
  </si>
  <si>
    <t xml:space="preserve">Общее место </t>
  </si>
  <si>
    <t>МБОУ г. Кургана «СОШ № 56»</t>
  </si>
  <si>
    <t>МБОУ «Лебяжьевская СОШ»</t>
  </si>
  <si>
    <t>МКОУ «Казёнская средняя общеобразовательная школа» Альменевский район</t>
  </si>
  <si>
    <t xml:space="preserve"> МКОУ «Тагильская средняя общеобразовательная школа»  Каргапольский район</t>
  </si>
  <si>
    <t>МКОУ «Коноваловская СОШ» Макушинский район</t>
  </si>
  <si>
    <t>МКОУ «Мокроусовская СОШ № 1 им. Генерал-майора Г.Ф. Тарасова»  Мокроусовский район</t>
  </si>
  <si>
    <t>МКОУ «Краснозвездинская СОШ имени Г.М. Ефремова» Шадринский район</t>
  </si>
  <si>
    <t>МКОУ «Шатровская СОШ» Шатровский район</t>
  </si>
  <si>
    <t>МКОУ «Крутогорская СОШ» Шумихинский район</t>
  </si>
  <si>
    <t>Главный судья_____________________/Меркучев А.В. /                                       Главный секретарь_________________/Евченко А.В./</t>
  </si>
  <si>
    <t>МКОУ «Тагильская средняя общеобразовательная школа»  Каргапольский район</t>
  </si>
  <si>
    <t xml:space="preserve">регионального этапа Всероссийских спортивных  игр школьников,   </t>
  </si>
  <si>
    <t xml:space="preserve">среди обучающихся общеобразовательных школ Курганской области  </t>
  </si>
  <si>
    <t>1 июня 2021 г.</t>
  </si>
  <si>
    <t>школа</t>
  </si>
  <si>
    <t>результат</t>
  </si>
  <si>
    <t xml:space="preserve">    Организация</t>
  </si>
  <si>
    <t>«СОШ № 56»</t>
  </si>
  <si>
    <t xml:space="preserve"> «СОШ № 56»</t>
  </si>
  <si>
    <t>«Лебяжьевская СОШ»</t>
  </si>
  <si>
    <t xml:space="preserve">МКОУ «Казёнская средняя общеобразовательная школа» Альменевский район
</t>
  </si>
  <si>
    <t xml:space="preserve">МКОУ «Тагильская средняя общеобразовательная школа»  Каргапольский район
</t>
  </si>
  <si>
    <t xml:space="preserve">МКОУ «Мокроусовская СОШ № 1 им. Генерал-майора Г.Ф. Тарасова»  Мокроусовский район
</t>
  </si>
  <si>
    <t xml:space="preserve">МКОУ «Краснозвездинская СОШ имени Г.М. Ефремова» Шадринский район
</t>
  </si>
  <si>
    <t>Казёнская</t>
  </si>
  <si>
    <t>Тагильская</t>
  </si>
  <si>
    <t>Коноваловская</t>
  </si>
  <si>
    <t>Мокроусовская</t>
  </si>
  <si>
    <t>Краснозвездинская</t>
  </si>
  <si>
    <t>Шатровская</t>
  </si>
  <si>
    <t>Крутогорская</t>
  </si>
  <si>
    <t>Результат</t>
  </si>
  <si>
    <t>Протокол личных  результатов</t>
  </si>
  <si>
    <t>фамилия , имя</t>
  </si>
  <si>
    <t>Девушки</t>
  </si>
  <si>
    <t>Юноши</t>
  </si>
  <si>
    <t>"Президентские спортивные состязания" (МНОГОБОРЬЕ)</t>
  </si>
  <si>
    <t>Фамилия, имя</t>
  </si>
  <si>
    <t xml:space="preserve">Нагрудный номер </t>
  </si>
  <si>
    <t>Пол</t>
  </si>
  <si>
    <t>м</t>
  </si>
  <si>
    <t>ж</t>
  </si>
  <si>
    <t>Команда</t>
  </si>
  <si>
    <t>нагрудный номер</t>
  </si>
  <si>
    <t>ЮНОШИ</t>
  </si>
  <si>
    <t>ДЕВУШКИ</t>
  </si>
  <si>
    <t>Прыжок в длину с места</t>
  </si>
  <si>
    <t>Кесарева Алина</t>
  </si>
  <si>
    <t>Степанова Зауреш</t>
  </si>
  <si>
    <t>Семенова Алина</t>
  </si>
  <si>
    <t>Урицкая Виктория</t>
  </si>
  <si>
    <t>Андреева Ксения</t>
  </si>
  <si>
    <t>Кабаков Александр</t>
  </si>
  <si>
    <t>Марин Иван</t>
  </si>
  <si>
    <t>Танатаров Владислав</t>
  </si>
  <si>
    <t>Исаков Данил</t>
  </si>
  <si>
    <t>Большаков Максим</t>
  </si>
  <si>
    <t>Дьяконов Кирилл</t>
  </si>
  <si>
    <t>Бавыкин Михаил</t>
  </si>
  <si>
    <t>Владельщикова Екатерина</t>
  </si>
  <si>
    <t>Воденникова Злата</t>
  </si>
  <si>
    <t>Дымшакова Таисия</t>
  </si>
  <si>
    <t>Завгородняя Алена</t>
  </si>
  <si>
    <t>Занадолбин Евгений</t>
  </si>
  <si>
    <t>Крюкова Ангелина</t>
  </si>
  <si>
    <t>Костылев Кирилл</t>
  </si>
  <si>
    <t>Кулаков Артём</t>
  </si>
  <si>
    <t>Утюмова Софья</t>
  </si>
  <si>
    <t>Холодов Дмитрий</t>
  </si>
  <si>
    <t>Яковлев Егор</t>
  </si>
  <si>
    <t>Стукова Карина</t>
  </si>
  <si>
    <t>Барановская Юлия</t>
  </si>
  <si>
    <t>Лоскутов Андрей</t>
  </si>
  <si>
    <t>Белозеров Кирилл</t>
  </si>
  <si>
    <t>Антропова Полина</t>
  </si>
  <si>
    <t>Аверина Дарья</t>
  </si>
  <si>
    <t>Жилякова Анна</t>
  </si>
  <si>
    <t>Омаров Сеит</t>
  </si>
  <si>
    <t>Мохирев Алексей</t>
  </si>
  <si>
    <t>Юрина Татьяна</t>
  </si>
  <si>
    <t>Гончарова Анастасия</t>
  </si>
  <si>
    <t>Цой Анна</t>
  </si>
  <si>
    <t>Криворотов Егор</t>
  </si>
  <si>
    <t>Булычев  Данил</t>
  </si>
  <si>
    <t>Якушов Николай</t>
  </si>
  <si>
    <t>Сгибание-разгибание рук</t>
  </si>
  <si>
    <t>Наклон вперед из положения сидя</t>
  </si>
  <si>
    <t>Пресс за 30 сек</t>
  </si>
  <si>
    <t>бег 60 м</t>
  </si>
  <si>
    <t xml:space="preserve"> «Лебяжьевская СОШ»</t>
  </si>
  <si>
    <t>Сумма по 3</t>
  </si>
  <si>
    <t>Сбродова Виктория</t>
  </si>
  <si>
    <t>Собенина Татьяна</t>
  </si>
  <si>
    <t>Пахарукова Анастасия</t>
  </si>
  <si>
    <t>Костылев Роман</t>
  </si>
  <si>
    <t>Строжков Евгений</t>
  </si>
  <si>
    <t>Мохирев Павел</t>
  </si>
  <si>
    <t>Вагина Варвара</t>
  </si>
  <si>
    <t>Сафронов Даниил</t>
  </si>
  <si>
    <t>Лавренова Любовь</t>
  </si>
  <si>
    <t>Мешкова Кристина</t>
  </si>
  <si>
    <t>Федорова Мария</t>
  </si>
  <si>
    <t>Ефимов Данил</t>
  </si>
  <si>
    <t>Ковбан Максим</t>
  </si>
  <si>
    <t>Дубынин Герман</t>
  </si>
  <si>
    <t>Президентские состязания (Девушки)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</si>
</sst>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h:mm;@"/>
    <numFmt numFmtId="166" formatCode="mm:ss.0;@"/>
  </numFmts>
  <fonts count="3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.5"/>
      <color theme="1"/>
      <name val="Arial"/>
      <family val="2"/>
      <charset val="204"/>
    </font>
    <font>
      <b/>
      <sz val="17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245">
    <xf numFmtId="0" fontId="0" fillId="0" borderId="0" xfId="0"/>
    <xf numFmtId="1" fontId="0" fillId="2" borderId="1" xfId="0" applyNumberFormat="1" applyFill="1" applyBorder="1"/>
    <xf numFmtId="0" fontId="0" fillId="2" borderId="1" xfId="0" applyFill="1" applyBorder="1"/>
    <xf numFmtId="0" fontId="0" fillId="4" borderId="0" xfId="0" applyFill="1"/>
    <xf numFmtId="0" fontId="0" fillId="4" borderId="1" xfId="0" applyFill="1" applyBorder="1"/>
    <xf numFmtId="0" fontId="0" fillId="0" borderId="0" xfId="0" applyFill="1"/>
    <xf numFmtId="1" fontId="0" fillId="4" borderId="2" xfId="0" applyNumberFormat="1" applyFill="1" applyBorder="1"/>
    <xf numFmtId="1" fontId="0" fillId="4" borderId="1" xfId="0" applyNumberFormat="1" applyFill="1" applyBorder="1"/>
    <xf numFmtId="14" fontId="1" fillId="0" borderId="0" xfId="0" applyNumberFormat="1" applyFont="1" applyFill="1" applyBorder="1" applyAlignment="1" applyProtection="1">
      <alignment horizontal="center" vertical="center"/>
      <protection hidden="1"/>
    </xf>
    <xf numFmtId="14" fontId="1" fillId="5" borderId="3" xfId="0" applyNumberFormat="1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>
      <alignment horizontal="center"/>
    </xf>
    <xf numFmtId="1" fontId="0" fillId="6" borderId="1" xfId="0" applyNumberFormat="1" applyFill="1" applyBorder="1"/>
    <xf numFmtId="0" fontId="0" fillId="6" borderId="1" xfId="0" applyFill="1" applyBorder="1"/>
    <xf numFmtId="1" fontId="0" fillId="6" borderId="2" xfId="0" applyNumberFormat="1" applyFill="1" applyBorder="1"/>
    <xf numFmtId="164" fontId="0" fillId="0" borderId="1" xfId="0" applyNumberFormat="1" applyBorder="1" applyAlignment="1">
      <alignment horizontal="left" vertical="center"/>
    </xf>
    <xf numFmtId="164" fontId="0" fillId="0" borderId="1" xfId="0" applyNumberFormat="1" applyFill="1" applyBorder="1" applyAlignment="1">
      <alignment horizontal="left" vertical="center"/>
    </xf>
    <xf numFmtId="1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" fontId="0" fillId="6" borderId="1" xfId="0" applyNumberFormat="1" applyFill="1" applyBorder="1" applyAlignment="1">
      <alignment horizontal="right" vertical="center"/>
    </xf>
    <xf numFmtId="0" fontId="0" fillId="6" borderId="1" xfId="0" applyFill="1" applyBorder="1" applyAlignment="1">
      <alignment horizontal="right" vertical="center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Fill="1" applyBorder="1" applyAlignment="1">
      <alignment horizontal="left" vertical="center"/>
    </xf>
    <xf numFmtId="0" fontId="0" fillId="6" borderId="1" xfId="0" applyFill="1" applyBorder="1" applyAlignment="1">
      <alignment horizontal="center"/>
    </xf>
    <xf numFmtId="1" fontId="0" fillId="0" borderId="0" xfId="0" applyNumberFormat="1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 vertical="center"/>
    </xf>
    <xf numFmtId="0" fontId="0" fillId="6" borderId="1" xfId="0" applyFill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2" borderId="1" xfId="0" applyFill="1" applyBorder="1" applyAlignment="1">
      <alignment horizontal="right" shrinkToFit="1"/>
    </xf>
    <xf numFmtId="0" fontId="0" fillId="0" borderId="0" xfId="0" applyAlignment="1">
      <alignment shrinkToFit="1"/>
    </xf>
    <xf numFmtId="0" fontId="0" fillId="2" borderId="2" xfId="0" applyFill="1" applyBorder="1" applyAlignment="1">
      <alignment horizontal="right" shrinkToFit="1"/>
    </xf>
    <xf numFmtId="1" fontId="0" fillId="2" borderId="1" xfId="0" applyNumberFormat="1" applyFill="1" applyBorder="1" applyAlignment="1">
      <alignment shrinkToFit="1"/>
    </xf>
    <xf numFmtId="0" fontId="0" fillId="2" borderId="6" xfId="0" applyFill="1" applyBorder="1" applyAlignment="1">
      <alignment horizontal="right"/>
    </xf>
    <xf numFmtId="1" fontId="0" fillId="2" borderId="6" xfId="0" applyNumberFormat="1" applyFill="1" applyBorder="1"/>
    <xf numFmtId="0" fontId="0" fillId="2" borderId="6" xfId="0" applyFill="1" applyBorder="1"/>
    <xf numFmtId="0" fontId="0" fillId="4" borderId="0" xfId="0" applyFill="1" applyBorder="1"/>
    <xf numFmtId="0" fontId="0" fillId="0" borderId="0" xfId="0" applyBorder="1"/>
    <xf numFmtId="164" fontId="0" fillId="0" borderId="0" xfId="0" applyNumberFormat="1"/>
    <xf numFmtId="164" fontId="0" fillId="2" borderId="1" xfId="0" applyNumberFormat="1" applyFill="1" applyBorder="1" applyAlignment="1">
      <alignment horizontal="left"/>
    </xf>
    <xf numFmtId="164" fontId="0" fillId="0" borderId="0" xfId="0" applyNumberFormat="1" applyAlignment="1">
      <alignment horizontal="left" vertical="center"/>
    </xf>
    <xf numFmtId="164" fontId="0" fillId="6" borderId="1" xfId="0" applyNumberFormat="1" applyFill="1" applyBorder="1" applyAlignment="1">
      <alignment horizontal="left"/>
    </xf>
    <xf numFmtId="164" fontId="0" fillId="2" borderId="1" xfId="0" applyNumberFormat="1" applyFill="1" applyBorder="1" applyAlignment="1">
      <alignment horizontal="left" shrinkToFit="1"/>
    </xf>
    <xf numFmtId="0" fontId="0" fillId="3" borderId="1" xfId="0" applyFill="1" applyBorder="1" applyAlignment="1">
      <alignment horizontal="right" vertical="center"/>
    </xf>
    <xf numFmtId="1" fontId="0" fillId="3" borderId="1" xfId="0" applyNumberFormat="1" applyFill="1" applyBorder="1" applyAlignment="1">
      <alignment horizontal="right" vertical="center"/>
    </xf>
    <xf numFmtId="2" fontId="0" fillId="0" borderId="1" xfId="0" applyNumberFormat="1" applyFill="1" applyBorder="1" applyAlignment="1">
      <alignment horizontal="left" shrinkToFit="1"/>
    </xf>
    <xf numFmtId="165" fontId="0" fillId="0" borderId="0" xfId="0" applyNumberFormat="1"/>
    <xf numFmtId="166" fontId="0" fillId="0" borderId="6" xfId="0" applyNumberFormat="1" applyBorder="1" applyAlignment="1">
      <alignment shrinkToFit="1"/>
    </xf>
    <xf numFmtId="166" fontId="0" fillId="0" borderId="0" xfId="0" applyNumberFormat="1"/>
    <xf numFmtId="166" fontId="6" fillId="0" borderId="0" xfId="0" applyNumberFormat="1" applyFont="1"/>
    <xf numFmtId="166" fontId="0" fillId="0" borderId="1" xfId="0" applyNumberFormat="1" applyBorder="1" applyAlignment="1">
      <alignment shrinkToFit="1"/>
    </xf>
    <xf numFmtId="166" fontId="6" fillId="0" borderId="6" xfId="0" applyNumberFormat="1" applyFont="1" applyBorder="1" applyAlignment="1">
      <alignment shrinkToFit="1"/>
    </xf>
    <xf numFmtId="166" fontId="6" fillId="0" borderId="1" xfId="0" applyNumberFormat="1" applyFont="1" applyBorder="1" applyAlignment="1">
      <alignment shrinkToFit="1"/>
    </xf>
    <xf numFmtId="166" fontId="6" fillId="0" borderId="1" xfId="0" applyNumberFormat="1" applyFont="1" applyFill="1" applyBorder="1" applyAlignment="1">
      <alignment shrinkToFit="1"/>
    </xf>
    <xf numFmtId="166" fontId="6" fillId="0" borderId="1" xfId="0" applyNumberFormat="1" applyFont="1" applyBorder="1"/>
    <xf numFmtId="166" fontId="6" fillId="0" borderId="0" xfId="0" applyNumberFormat="1" applyFont="1" applyBorder="1" applyAlignment="1">
      <alignment shrinkToFit="1"/>
    </xf>
    <xf numFmtId="166" fontId="6" fillId="0" borderId="0" xfId="0" applyNumberFormat="1" applyFont="1" applyBorder="1"/>
    <xf numFmtId="166" fontId="0" fillId="0" borderId="0" xfId="0" applyNumberFormat="1" applyBorder="1" applyAlignment="1">
      <alignment shrinkToFit="1"/>
    </xf>
    <xf numFmtId="0" fontId="0" fillId="0" borderId="0" xfId="0" applyFill="1" applyBorder="1" applyAlignment="1"/>
    <xf numFmtId="0" fontId="2" fillId="8" borderId="1" xfId="0" applyFont="1" applyFill="1" applyBorder="1" applyAlignment="1" applyProtection="1">
      <alignment horizontal="center" vertical="center"/>
      <protection hidden="1"/>
    </xf>
    <xf numFmtId="0" fontId="2" fillId="9" borderId="1" xfId="0" applyFont="1" applyFill="1" applyBorder="1" applyAlignment="1" applyProtection="1">
      <alignment horizontal="center" vertical="center"/>
      <protection hidden="1"/>
    </xf>
    <xf numFmtId="0" fontId="2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 applyProtection="1">
      <alignment horizontal="center" vertical="center" wrapText="1"/>
      <protection hidden="1"/>
    </xf>
    <xf numFmtId="0" fontId="1" fillId="9" borderId="1" xfId="0" applyFont="1" applyFill="1" applyBorder="1" applyAlignment="1" applyProtection="1">
      <alignment horizontal="center" vertical="center"/>
      <protection hidden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 applyProtection="1">
      <alignment horizontal="lef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14" fontId="8" fillId="8" borderId="1" xfId="0" applyNumberFormat="1" applyFont="1" applyFill="1" applyBorder="1" applyAlignment="1" applyProtection="1">
      <alignment horizontal="center" vertical="center"/>
      <protection locked="0"/>
    </xf>
    <xf numFmtId="166" fontId="8" fillId="8" borderId="1" xfId="0" applyNumberFormat="1" applyFont="1" applyFill="1" applyBorder="1" applyAlignment="1" applyProtection="1">
      <alignment horizontal="center" vertical="center"/>
      <protection locked="0"/>
    </xf>
    <xf numFmtId="164" fontId="8" fillId="8" borderId="1" xfId="0" applyNumberFormat="1" applyFont="1" applyFill="1" applyBorder="1" applyAlignment="1" applyProtection="1">
      <alignment horizontal="center" vertical="center"/>
      <protection locked="0"/>
    </xf>
    <xf numFmtId="1" fontId="8" fillId="8" borderId="1" xfId="0" applyNumberFormat="1" applyFont="1" applyFill="1" applyBorder="1" applyAlignment="1" applyProtection="1">
      <alignment horizontal="center" vertical="center"/>
      <protection locked="0"/>
    </xf>
    <xf numFmtId="0" fontId="2" fillId="10" borderId="1" xfId="0" applyFont="1" applyFill="1" applyBorder="1" applyAlignment="1" applyProtection="1">
      <alignment horizontal="center" vertical="center"/>
      <protection hidden="1"/>
    </xf>
    <xf numFmtId="0" fontId="2" fillId="9" borderId="1" xfId="0" applyFont="1" applyFill="1" applyBorder="1" applyAlignment="1" applyProtection="1">
      <alignment horizontal="center" vertical="center"/>
      <protection hidden="1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 applyProtection="1">
      <alignment horizontal="center" vertical="center"/>
      <protection hidden="1"/>
    </xf>
    <xf numFmtId="0" fontId="2" fillId="9" borderId="1" xfId="0" applyFont="1" applyFill="1" applyBorder="1" applyAlignment="1">
      <alignment horizontal="center" vertical="center"/>
    </xf>
    <xf numFmtId="0" fontId="9" fillId="0" borderId="0" xfId="0" applyFont="1" applyFill="1"/>
    <xf numFmtId="0" fontId="2" fillId="9" borderId="9" xfId="0" applyFont="1" applyFill="1" applyBorder="1" applyAlignment="1" applyProtection="1">
      <alignment horizontal="center" vertical="center"/>
      <protection hidden="1"/>
    </xf>
    <xf numFmtId="1" fontId="8" fillId="8" borderId="9" xfId="0" applyNumberFormat="1" applyFont="1" applyFill="1" applyBorder="1" applyAlignment="1" applyProtection="1">
      <alignment horizontal="center" vertical="center"/>
      <protection locked="0"/>
    </xf>
    <xf numFmtId="0" fontId="2" fillId="10" borderId="9" xfId="0" applyFont="1" applyFill="1" applyBorder="1" applyAlignment="1" applyProtection="1">
      <alignment horizontal="center" vertical="center"/>
      <protection hidden="1"/>
    </xf>
    <xf numFmtId="0" fontId="11" fillId="0" borderId="0" xfId="0" applyFont="1"/>
    <xf numFmtId="0" fontId="9" fillId="0" borderId="0" xfId="0" applyFont="1" applyAlignment="1"/>
    <xf numFmtId="0" fontId="10" fillId="4" borderId="14" xfId="0" applyFont="1" applyFill="1" applyBorder="1" applyAlignment="1"/>
    <xf numFmtId="0" fontId="9" fillId="11" borderId="3" xfId="0" applyFont="1" applyFill="1" applyBorder="1" applyAlignment="1">
      <alignment horizontal="center" vertical="center"/>
    </xf>
    <xf numFmtId="0" fontId="0" fillId="11" borderId="13" xfId="0" applyFill="1" applyBorder="1"/>
    <xf numFmtId="0" fontId="12" fillId="4" borderId="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0" fillId="0" borderId="1" xfId="0" applyBorder="1"/>
    <xf numFmtId="0" fontId="13" fillId="10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 applyProtection="1">
      <alignment horizontal="center" vertical="center"/>
      <protection locked="0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1" fontId="2" fillId="9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15" fillId="0" borderId="0" xfId="0" applyFont="1" applyBorder="1"/>
    <xf numFmtId="0" fontId="0" fillId="9" borderId="1" xfId="0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0" xfId="2"/>
    <xf numFmtId="0" fontId="19" fillId="0" borderId="0" xfId="2" applyFont="1"/>
    <xf numFmtId="0" fontId="20" fillId="0" borderId="0" xfId="2" applyFont="1"/>
    <xf numFmtId="0" fontId="18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19" fillId="0" borderId="1" xfId="2" applyFont="1" applyBorder="1" applyAlignment="1">
      <alignment vertical="center" wrapText="1"/>
    </xf>
    <xf numFmtId="0" fontId="23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25" fillId="0" borderId="0" xfId="2" applyFont="1"/>
    <xf numFmtId="0" fontId="17" fillId="0" borderId="0" xfId="2" applyFont="1"/>
    <xf numFmtId="0" fontId="22" fillId="0" borderId="1" xfId="2" applyFont="1" applyBorder="1" applyAlignment="1">
      <alignment vertical="center" wrapText="1"/>
    </xf>
    <xf numFmtId="0" fontId="0" fillId="0" borderId="0" xfId="0" applyAlignment="1">
      <alignment wrapText="1"/>
    </xf>
    <xf numFmtId="0" fontId="15" fillId="0" borderId="0" xfId="0" applyFont="1"/>
    <xf numFmtId="0" fontId="29" fillId="8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66" fontId="22" fillId="0" borderId="1" xfId="2" applyNumberFormat="1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15" fillId="0" borderId="0" xfId="0" applyFont="1" applyAlignment="1"/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0" fontId="13" fillId="12" borderId="1" xfId="0" applyNumberFormat="1" applyFont="1" applyFill="1" applyBorder="1" applyAlignment="1">
      <alignment horizontal="center" vertical="center"/>
    </xf>
    <xf numFmtId="0" fontId="13" fillId="12" borderId="1" xfId="0" applyNumberFormat="1" applyFont="1" applyFill="1" applyBorder="1" applyAlignment="1">
      <alignment horizontal="left" vertical="center"/>
    </xf>
    <xf numFmtId="0" fontId="13" fillId="12" borderId="6" xfId="0" applyNumberFormat="1" applyFont="1" applyFill="1" applyBorder="1" applyAlignment="1">
      <alignment horizontal="center" vertical="center"/>
    </xf>
    <xf numFmtId="0" fontId="30" fillId="13" borderId="1" xfId="0" applyNumberFormat="1" applyFont="1" applyFill="1" applyBorder="1" applyAlignment="1">
      <alignment horizontal="center" vertical="center"/>
    </xf>
    <xf numFmtId="0" fontId="13" fillId="13" borderId="1" xfId="0" applyNumberFormat="1" applyFont="1" applyFill="1" applyBorder="1" applyAlignment="1">
      <alignment horizontal="left" vertical="center"/>
    </xf>
    <xf numFmtId="0" fontId="13" fillId="13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justify" vertical="center" wrapText="1"/>
    </xf>
    <xf numFmtId="0" fontId="32" fillId="0" borderId="1" xfId="0" applyFont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0" fontId="31" fillId="8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vertical="center"/>
    </xf>
    <xf numFmtId="0" fontId="14" fillId="9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16" xfId="0" applyBorder="1"/>
    <xf numFmtId="0" fontId="14" fillId="0" borderId="16" xfId="0" applyFont="1" applyBorder="1" applyAlignment="1">
      <alignment vertical="center"/>
    </xf>
    <xf numFmtId="0" fontId="0" fillId="0" borderId="17" xfId="0" applyBorder="1"/>
    <xf numFmtId="0" fontId="0" fillId="0" borderId="8" xfId="0" applyBorder="1"/>
    <xf numFmtId="0" fontId="32" fillId="0" borderId="0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14" fontId="31" fillId="0" borderId="0" xfId="0" applyNumberFormat="1" applyFont="1" applyBorder="1" applyAlignment="1">
      <alignment horizontal="center" vertical="center" wrapText="1"/>
    </xf>
    <xf numFmtId="0" fontId="8" fillId="8" borderId="0" xfId="0" applyFont="1" applyFill="1" applyBorder="1" applyAlignment="1" applyProtection="1">
      <alignment horizontal="center" vertical="center"/>
      <protection locked="0"/>
    </xf>
    <xf numFmtId="0" fontId="8" fillId="12" borderId="1" xfId="0" applyFont="1" applyFill="1" applyBorder="1" applyAlignment="1" applyProtection="1">
      <alignment horizontal="center" vertical="center"/>
      <protection locked="0"/>
    </xf>
    <xf numFmtId="0" fontId="8" fillId="14" borderId="1" xfId="0" applyFont="1" applyFill="1" applyBorder="1" applyAlignment="1" applyProtection="1">
      <alignment horizontal="center" vertical="center"/>
      <protection locked="0"/>
    </xf>
    <xf numFmtId="0" fontId="8" fillId="15" borderId="1" xfId="0" applyFont="1" applyFill="1" applyBorder="1" applyAlignment="1" applyProtection="1">
      <alignment horizontal="center" vertical="center"/>
      <protection locked="0"/>
    </xf>
    <xf numFmtId="0" fontId="33" fillId="0" borderId="1" xfId="0" applyFont="1" applyBorder="1" applyAlignment="1">
      <alignment horizontal="center" vertical="center"/>
    </xf>
    <xf numFmtId="0" fontId="34" fillId="16" borderId="1" xfId="0" applyFont="1" applyFill="1" applyBorder="1" applyAlignment="1" applyProtection="1">
      <alignment horizontal="center" vertical="center"/>
      <protection locked="0"/>
    </xf>
    <xf numFmtId="0" fontId="8" fillId="17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6" xfId="0" applyFont="1" applyBorder="1"/>
    <xf numFmtId="14" fontId="35" fillId="0" borderId="1" xfId="0" applyNumberFormat="1" applyFont="1" applyBorder="1" applyAlignment="1">
      <alignment horizontal="center" vertical="center" wrapText="1"/>
    </xf>
    <xf numFmtId="0" fontId="0" fillId="11" borderId="0" xfId="0" applyFill="1"/>
    <xf numFmtId="0" fontId="35" fillId="0" borderId="1" xfId="0" applyFont="1" applyBorder="1" applyAlignment="1">
      <alignment horizontal="justify" vertical="center" wrapText="1"/>
    </xf>
    <xf numFmtId="0" fontId="31" fillId="0" borderId="1" xfId="0" applyFont="1" applyBorder="1" applyAlignment="1">
      <alignment horizontal="justify" vertical="center" wrapText="1"/>
    </xf>
    <xf numFmtId="0" fontId="32" fillId="0" borderId="1" xfId="0" applyFont="1" applyBorder="1" applyAlignment="1" applyProtection="1">
      <alignment horizontal="justify" vertical="center" wrapText="1"/>
      <protection locked="0"/>
    </xf>
    <xf numFmtId="0" fontId="35" fillId="8" borderId="1" xfId="0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/>
    </xf>
    <xf numFmtId="0" fontId="33" fillId="0" borderId="1" xfId="0" applyFont="1" applyBorder="1" applyAlignment="1" applyProtection="1">
      <alignment horizontal="center" vertical="center"/>
      <protection locked="0"/>
    </xf>
    <xf numFmtId="0" fontId="36" fillId="18" borderId="1" xfId="0" applyFont="1" applyFill="1" applyBorder="1" applyAlignment="1" applyProtection="1">
      <alignment horizontal="center" vertical="center"/>
      <protection hidden="1"/>
    </xf>
    <xf numFmtId="0" fontId="2" fillId="18" borderId="1" xfId="0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" fontId="13" fillId="13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/>
    </xf>
    <xf numFmtId="0" fontId="9" fillId="11" borderId="1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2" fillId="9" borderId="9" xfId="0" applyFont="1" applyFill="1" applyBorder="1" applyAlignment="1" applyProtection="1">
      <alignment horizontal="center" vertical="center" wrapText="1"/>
      <protection hidden="1"/>
    </xf>
    <xf numFmtId="0" fontId="2" fillId="9" borderId="10" xfId="0" applyFont="1" applyFill="1" applyBorder="1" applyAlignment="1" applyProtection="1">
      <alignment horizontal="center" vertical="center" wrapText="1"/>
      <protection hidden="1"/>
    </xf>
    <xf numFmtId="0" fontId="2" fillId="9" borderId="2" xfId="0" applyFont="1" applyFill="1" applyBorder="1" applyAlignment="1" applyProtection="1">
      <alignment horizontal="center" vertical="center" wrapText="1"/>
      <protection hidden="1"/>
    </xf>
    <xf numFmtId="0" fontId="2" fillId="9" borderId="1" xfId="0" applyFont="1" applyFill="1" applyBorder="1" applyAlignment="1" applyProtection="1">
      <alignment horizontal="center" vertical="center"/>
      <protection hidden="1"/>
    </xf>
    <xf numFmtId="0" fontId="2" fillId="9" borderId="1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 applyProtection="1">
      <alignment horizontal="center" vertical="center" wrapText="1"/>
      <protection hidden="1"/>
    </xf>
    <xf numFmtId="0" fontId="2" fillId="9" borderId="9" xfId="0" applyFont="1" applyFill="1" applyBorder="1" applyAlignment="1" applyProtection="1">
      <alignment horizontal="center" vertical="center"/>
      <protection hidden="1"/>
    </xf>
    <xf numFmtId="0" fontId="2" fillId="9" borderId="10" xfId="0" applyFont="1" applyFill="1" applyBorder="1" applyAlignment="1" applyProtection="1">
      <alignment horizontal="center" vertical="center"/>
      <protection hidden="1"/>
    </xf>
    <xf numFmtId="0" fontId="2" fillId="9" borderId="2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9" borderId="9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8" fillId="7" borderId="6" xfId="2" applyFont="1" applyFill="1" applyBorder="1" applyAlignment="1">
      <alignment horizontal="center" vertical="center" wrapText="1"/>
    </xf>
    <xf numFmtId="0" fontId="18" fillId="7" borderId="15" xfId="2" applyFont="1" applyFill="1" applyBorder="1" applyAlignment="1">
      <alignment horizontal="center" vertical="center" wrapText="1"/>
    </xf>
    <xf numFmtId="0" fontId="18" fillId="7" borderId="5" xfId="2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31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20EE7"/>
      <color rgb="FFE6882A"/>
      <color rgb="FF65CA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65"/>
  <sheetViews>
    <sheetView tabSelected="1" showRuler="0" zoomScaleNormal="100" workbookViewId="0">
      <selection activeCell="AB60" sqref="AB60"/>
    </sheetView>
  </sheetViews>
  <sheetFormatPr defaultRowHeight="15" x14ac:dyDescent="0.25"/>
  <cols>
    <col min="1" max="1" width="3.42578125" style="5" customWidth="1"/>
    <col min="2" max="2" width="21.140625" style="5" customWidth="1"/>
    <col min="3" max="3" width="3.85546875" style="5" bestFit="1" customWidth="1"/>
    <col min="4" max="4" width="14.28515625" style="5" customWidth="1"/>
    <col min="5" max="5" width="6.140625" style="5" bestFit="1" customWidth="1"/>
    <col min="6" max="6" width="9.5703125" style="5" customWidth="1"/>
    <col min="7" max="7" width="7.5703125" style="5" customWidth="1"/>
    <col min="8" max="8" width="6.7109375" style="5" customWidth="1"/>
    <col min="9" max="11" width="4.7109375" style="5" customWidth="1"/>
    <col min="12" max="12" width="4.85546875" style="5" customWidth="1"/>
    <col min="13" max="19" width="4.7109375" style="5" customWidth="1"/>
    <col min="20" max="20" width="9" style="5" customWidth="1"/>
    <col min="21" max="21" width="8.140625" customWidth="1"/>
    <col min="23" max="27" width="7.5703125" hidden="1" customWidth="1"/>
  </cols>
  <sheetData>
    <row r="1" spans="1:27" ht="20.100000000000001" customHeight="1" x14ac:dyDescent="0.3">
      <c r="A1" s="200" t="s">
        <v>40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27" ht="20.100000000000001" customHeight="1" x14ac:dyDescent="0.3">
      <c r="A2" s="200" t="s">
        <v>42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1:27" ht="20.100000000000001" customHeight="1" x14ac:dyDescent="0.3">
      <c r="A3" s="81"/>
      <c r="B3" s="81"/>
      <c r="C3" s="81"/>
      <c r="D3" s="86" t="s">
        <v>91</v>
      </c>
      <c r="E3" s="86"/>
      <c r="F3" s="201" t="s">
        <v>75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81"/>
      <c r="T3" s="81"/>
      <c r="W3" s="206" t="s">
        <v>46</v>
      </c>
      <c r="X3" s="206"/>
      <c r="Y3" s="206"/>
      <c r="Z3" s="206"/>
      <c r="AA3" s="206"/>
    </row>
    <row r="4" spans="1:27" ht="9" customHeight="1" x14ac:dyDescent="0.25">
      <c r="M4" s="30"/>
    </row>
    <row r="5" spans="1:27" ht="15" customHeight="1" x14ac:dyDescent="0.25">
      <c r="B5" s="8">
        <v>44349</v>
      </c>
      <c r="C5" s="8"/>
      <c r="D5" s="8"/>
      <c r="E5" s="8"/>
      <c r="L5" s="85" t="s">
        <v>39</v>
      </c>
      <c r="O5" s="85"/>
      <c r="Q5" s="85"/>
      <c r="R5" s="85"/>
    </row>
    <row r="6" spans="1:27" ht="16.5" customHeight="1" x14ac:dyDescent="0.25">
      <c r="A6" s="196" t="s">
        <v>0</v>
      </c>
      <c r="B6" s="190" t="s">
        <v>1</v>
      </c>
      <c r="C6" s="197" t="s">
        <v>35</v>
      </c>
      <c r="D6" s="187" t="s">
        <v>30</v>
      </c>
      <c r="E6" s="187" t="s">
        <v>31</v>
      </c>
      <c r="F6" s="196" t="s">
        <v>3</v>
      </c>
      <c r="G6" s="187" t="s">
        <v>8</v>
      </c>
      <c r="H6" s="190" t="s">
        <v>21</v>
      </c>
      <c r="I6" s="190"/>
      <c r="J6" s="191" t="s">
        <v>20</v>
      </c>
      <c r="K6" s="191"/>
      <c r="L6" s="192" t="s">
        <v>4</v>
      </c>
      <c r="M6" s="193"/>
      <c r="N6" s="181" t="s">
        <v>22</v>
      </c>
      <c r="O6" s="181"/>
      <c r="P6" s="192" t="s">
        <v>5</v>
      </c>
      <c r="Q6" s="193"/>
      <c r="R6" s="181" t="s">
        <v>23</v>
      </c>
      <c r="S6" s="181"/>
      <c r="T6" s="182" t="s">
        <v>43</v>
      </c>
      <c r="U6" s="182" t="s">
        <v>44</v>
      </c>
      <c r="W6" s="202" t="s">
        <v>45</v>
      </c>
      <c r="X6" s="205" t="s">
        <v>33</v>
      </c>
      <c r="Z6" s="202" t="s">
        <v>47</v>
      </c>
      <c r="AA6" s="205" t="s">
        <v>33</v>
      </c>
    </row>
    <row r="7" spans="1:27" ht="23.25" customHeight="1" x14ac:dyDescent="0.25">
      <c r="A7" s="196"/>
      <c r="B7" s="190"/>
      <c r="C7" s="198"/>
      <c r="D7" s="188"/>
      <c r="E7" s="188"/>
      <c r="F7" s="196"/>
      <c r="G7" s="188"/>
      <c r="H7" s="190"/>
      <c r="I7" s="190"/>
      <c r="J7" s="191"/>
      <c r="K7" s="191"/>
      <c r="L7" s="194"/>
      <c r="M7" s="195"/>
      <c r="N7" s="181"/>
      <c r="O7" s="181"/>
      <c r="P7" s="194"/>
      <c r="Q7" s="195"/>
      <c r="R7" s="181"/>
      <c r="S7" s="181"/>
      <c r="T7" s="182"/>
      <c r="U7" s="182"/>
      <c r="W7" s="203"/>
      <c r="X7" s="205"/>
      <c r="Z7" s="203"/>
      <c r="AA7" s="205"/>
    </row>
    <row r="8" spans="1:27" x14ac:dyDescent="0.25">
      <c r="A8" s="196"/>
      <c r="B8" s="190"/>
      <c r="C8" s="199"/>
      <c r="D8" s="189"/>
      <c r="E8" s="189"/>
      <c r="F8" s="196"/>
      <c r="G8" s="189"/>
      <c r="H8" s="77" t="s">
        <v>32</v>
      </c>
      <c r="I8" s="77" t="s">
        <v>9</v>
      </c>
      <c r="J8" s="78" t="s">
        <v>32</v>
      </c>
      <c r="K8" s="78" t="s">
        <v>9</v>
      </c>
      <c r="L8" s="78" t="s">
        <v>32</v>
      </c>
      <c r="M8" s="78" t="s">
        <v>9</v>
      </c>
      <c r="N8" s="78" t="s">
        <v>32</v>
      </c>
      <c r="O8" s="78" t="s">
        <v>9</v>
      </c>
      <c r="P8" s="78" t="s">
        <v>32</v>
      </c>
      <c r="Q8" s="78" t="s">
        <v>9</v>
      </c>
      <c r="R8" s="78" t="s">
        <v>32</v>
      </c>
      <c r="S8" s="78" t="s">
        <v>9</v>
      </c>
      <c r="T8" s="182"/>
      <c r="U8" s="182"/>
      <c r="W8" s="204"/>
      <c r="X8" s="205"/>
      <c r="Z8" s="204"/>
      <c r="AA8" s="205"/>
    </row>
    <row r="9" spans="1:27" ht="15.75" customHeight="1" x14ac:dyDescent="0.25">
      <c r="A9" s="71">
        <v>1</v>
      </c>
      <c r="B9" s="172" t="s">
        <v>133</v>
      </c>
      <c r="C9" s="71" t="s">
        <v>36</v>
      </c>
      <c r="D9" s="71" t="s">
        <v>92</v>
      </c>
      <c r="E9" s="71">
        <v>60</v>
      </c>
      <c r="F9" s="72">
        <v>39267</v>
      </c>
      <c r="G9" s="63">
        <f t="shared" ref="G9:G14" si="0">DATEDIF(F9,$B$5,"y")</f>
        <v>13</v>
      </c>
      <c r="H9" s="73">
        <v>2.673611111111111E-3</v>
      </c>
      <c r="I9" s="77">
        <f>IF(G9=15,VLOOKUP(H9,'Бег 1000 м'!$A$2:$B$200,2,1),IF(G9=14,VLOOKUP(H9,'Бег 1000 м'!$D$2:$E$200,2,1),IF(G9=13,VLOOKUP(H9,'Бег 1000 м'!$G$2:$H$200,2,1),IF(G9=12,VLOOKUP(H9,'Бег 1000 м'!$J$2:$K$200,2,1),""))))</f>
        <v>37</v>
      </c>
      <c r="J9" s="74">
        <v>8.4</v>
      </c>
      <c r="K9" s="77">
        <f>IF(G9=15,VLOOKUP(J9,'Бег 60 м'!$A$2:$B$74,2,1),IF(G9=14,VLOOKUP(J9,'Бег 60 м'!$D$2:$E$74,2,1),IF(G9=13,VLOOKUP(J9,'Бег 60 м'!$G$2:$H$74,2,1),IF(G9=12,VLOOKUP(J9,'Бег 60 м'!$J$2:$K$74,2,1),""))))</f>
        <v>58</v>
      </c>
      <c r="L9" s="75">
        <v>7</v>
      </c>
      <c r="M9" s="77">
        <f>IF(G9=15,VLOOKUP(L9,'Подт Отж'!$A$2:$B$72,2,1),IF(G9=14,VLOOKUP(L9,'Подт Отж'!$D$2:$E$72,2,1),IF(G9=13,VLOOKUP(L9,'Подт Отж'!$G$2:$H$72,2,1),IF(G9=12,VLOOKUP(L9,'Подт Отж'!$J$2:$K$72,2,1),""))))</f>
        <v>26</v>
      </c>
      <c r="N9" s="75">
        <v>26</v>
      </c>
      <c r="O9" s="77">
        <f>IF(G9=15,VLOOKUP(N9,'Подъем туловища'!$A$2:$B$72,2,1),IF(G9=14,VLOOKUP(N9,'Подъем туловища'!$D$2:$E$72,2,1),IF(G9=13,VLOOKUP(N9,'Подъем туловища'!$G$2:$H$72,2,1),IF(G9=12,VLOOKUP(N9,'Подъем туловища'!$J$2:$K$72,2,1),""))))</f>
        <v>30</v>
      </c>
      <c r="P9" s="75">
        <v>12</v>
      </c>
      <c r="Q9" s="77">
        <f>IF(G9=15,VLOOKUP(P9,'Наклон вперед'!$A$2:$B$72,2,1),IF(G9=14,VLOOKUP(P9,'Наклон вперед'!$D$2:$E$72,2,1),IF(G9=13,VLOOKUP(P9,'Наклон вперед'!$G$2:$H$72,2,1),IF(G9=12,VLOOKUP(P9,'Наклон вперед'!$J$2:$K$72,2,1),""))))</f>
        <v>35</v>
      </c>
      <c r="R9" s="75">
        <v>239</v>
      </c>
      <c r="S9" s="77">
        <f>IF(G9=15,VLOOKUP(R9,'Прыжок с места'!$A$2:$B$72,2,1),IF(G9=14,VLOOKUP(R9,'Прыжок с места'!$D$2:$E$72,2,1),IF(G9=13,VLOOKUP(R9,'Прыжок с места'!$G$2:$H$72,2,1),IF(G9=12,VLOOKUP(R9,'Прыжок с места'!$J$2:$K$72,2,1),""))))</f>
        <v>59</v>
      </c>
      <c r="T9" s="76">
        <f>SUM(I9,K9,M9,O9,Q9,S9,)</f>
        <v>245</v>
      </c>
      <c r="U9" s="94">
        <f>X9</f>
        <v>1</v>
      </c>
      <c r="W9" s="102">
        <f>T9</f>
        <v>245</v>
      </c>
      <c r="X9" s="100">
        <f t="shared" ref="X9:X14" si="1">RANK(W9,$W$9:$W$62)</f>
        <v>1</v>
      </c>
      <c r="Y9" s="101"/>
      <c r="Z9" s="102"/>
      <c r="AA9" s="100"/>
    </row>
    <row r="10" spans="1:27" x14ac:dyDescent="0.25">
      <c r="A10" s="71">
        <v>2</v>
      </c>
      <c r="B10" s="172" t="s">
        <v>138</v>
      </c>
      <c r="C10" s="71" t="s">
        <v>36</v>
      </c>
      <c r="D10" s="71" t="s">
        <v>92</v>
      </c>
      <c r="E10" s="71">
        <v>75</v>
      </c>
      <c r="F10" s="72">
        <v>39118</v>
      </c>
      <c r="G10" s="63">
        <f t="shared" si="0"/>
        <v>14</v>
      </c>
      <c r="H10" s="73">
        <v>3.4027777777777784E-3</v>
      </c>
      <c r="I10" s="77">
        <f>IF(G10=15,VLOOKUP(H10,'Бег 1000 м'!$A$2:$B$200,2,1),IF(G10=14,VLOOKUP(H10,'Бег 1000 м'!$D$2:$E$200,2,1),IF(G10=13,VLOOKUP(H10,'Бег 1000 м'!$G$2:$H$200,2,1),IF(G10=12,VLOOKUP(H10,'Бег 1000 м'!$J$2:$K$200,2,1),""))))</f>
        <v>11</v>
      </c>
      <c r="J10" s="74">
        <v>9.1999999999999993</v>
      </c>
      <c r="K10" s="77">
        <f>IF(G10=15,VLOOKUP(J10,'Бег 60 м'!$A$2:$B$74,2,1),IF(G10=14,VLOOKUP(J10,'Бег 60 м'!$D$2:$E$74,2,1),IF(G10=13,VLOOKUP(J10,'Бег 60 м'!$G$2:$H$74,2,1),IF(G10=12,VLOOKUP(J10,'Бег 60 м'!$J$2:$K$74,2,1),""))))</f>
        <v>34</v>
      </c>
      <c r="L10" s="75">
        <v>4</v>
      </c>
      <c r="M10" s="77">
        <f>IF(G10=15,VLOOKUP(L10,'Подт Отж'!$A$2:$B$72,2,1),IF(G10=14,VLOOKUP(L10,'Подт Отж'!$D$2:$E$72,2,1),IF(G10=13,VLOOKUP(L10,'Подт Отж'!$G$2:$H$72,2,1),IF(G10=12,VLOOKUP(L10,'Подт Отж'!$J$2:$K$72,2,1),""))))</f>
        <v>13</v>
      </c>
      <c r="N10" s="75">
        <v>30</v>
      </c>
      <c r="O10" s="77">
        <f>IF(G10=15,VLOOKUP(N10,'Подъем туловища'!$A$2:$B$72,2,1),IF(G10=14,VLOOKUP(N10,'Подъем туловища'!$D$2:$E$72,2,1),IF(G10=13,VLOOKUP(N10,'Подъем туловища'!$G$2:$H$72,2,1),IF(G10=12,VLOOKUP(N10,'Подъем туловища'!$J$2:$K$72,2,1),""))))</f>
        <v>34</v>
      </c>
      <c r="P10" s="75">
        <v>-4</v>
      </c>
      <c r="Q10" s="77">
        <f>IF(G10=15,VLOOKUP(P10,'Наклон вперед'!$A$2:$B$72,2,1),IF(G10=14,VLOOKUP(P10,'Наклон вперед'!$D$2:$E$72,2,1),IF(G10=13,VLOOKUP(P10,'Наклон вперед'!$G$2:$H$72,2,1),IF(G10=12,VLOOKUP(P10,'Наклон вперед'!$J$2:$K$72,2,1),""))))</f>
        <v>2</v>
      </c>
      <c r="R10" s="75">
        <v>226</v>
      </c>
      <c r="S10" s="77">
        <f>IF(G10=15,VLOOKUP(R10,'Прыжок с места'!$A$2:$B$72,2,1),IF(G10=14,VLOOKUP(R10,'Прыжок с места'!$D$2:$E$72,2,1),IF(G10=13,VLOOKUP(R10,'Прыжок с места'!$G$2:$H$72,2,1),IF(G10=12,VLOOKUP(R10,'Прыжок с места'!$J$2:$K$72,2,1),""))))</f>
        <v>46</v>
      </c>
      <c r="T10" s="76">
        <f t="shared" ref="T10:T14" si="2">SUM(I10,K10,M10,O10,Q10,S10,)</f>
        <v>140</v>
      </c>
      <c r="U10" s="94">
        <f t="shared" ref="U10:U14" si="3">X10</f>
        <v>12</v>
      </c>
      <c r="W10" s="102">
        <f t="shared" ref="W10:W49" si="4">T10</f>
        <v>140</v>
      </c>
      <c r="X10" s="100">
        <f t="shared" si="1"/>
        <v>12</v>
      </c>
      <c r="Y10" s="101"/>
      <c r="Z10" s="102"/>
      <c r="AA10" s="100"/>
    </row>
    <row r="11" spans="1:27" x14ac:dyDescent="0.25">
      <c r="A11" s="71">
        <v>3</v>
      </c>
      <c r="B11" s="172" t="s">
        <v>140</v>
      </c>
      <c r="C11" s="71" t="s">
        <v>36</v>
      </c>
      <c r="D11" s="71" t="s">
        <v>92</v>
      </c>
      <c r="E11" s="71">
        <v>78</v>
      </c>
      <c r="F11" s="72">
        <v>39261</v>
      </c>
      <c r="G11" s="63">
        <f t="shared" si="0"/>
        <v>13</v>
      </c>
      <c r="H11" s="73">
        <v>3.0555555555555557E-3</v>
      </c>
      <c r="I11" s="77">
        <f>IF(G11=15,VLOOKUP(H11,'Бег 1000 м'!$A$2:$B$200,2,1),IF(G11=14,VLOOKUP(H11,'Бег 1000 м'!$D$2:$E$200,2,1),IF(G11=13,VLOOKUP(H11,'Бег 1000 м'!$G$2:$H$200,2,1),IF(G11=12,VLOOKUP(H11,'Бег 1000 м'!$J$2:$K$200,2,1),""))))</f>
        <v>23</v>
      </c>
      <c r="J11" s="74">
        <v>8.9</v>
      </c>
      <c r="K11" s="77">
        <f>IF(G11=15,VLOOKUP(J11,'Бег 60 м'!$A$2:$B$74,2,1),IF(G11=14,VLOOKUP(J11,'Бег 60 м'!$D$2:$E$74,2,1),IF(G11=13,VLOOKUP(J11,'Бег 60 м'!$G$2:$H$74,2,1),IF(G11=12,VLOOKUP(J11,'Бег 60 м'!$J$2:$K$74,2,1),""))))</f>
        <v>47</v>
      </c>
      <c r="L11" s="75">
        <v>4</v>
      </c>
      <c r="M11" s="77">
        <f>IF(G11=15,VLOOKUP(L11,'Подт Отж'!$A$2:$B$72,2,1),IF(G11=14,VLOOKUP(L11,'Подт Отж'!$D$2:$E$72,2,1),IF(G11=13,VLOOKUP(L11,'Подт Отж'!$G$2:$H$72,2,1),IF(G11=12,VLOOKUP(L11,'Подт Отж'!$J$2:$K$72,2,1),""))))</f>
        <v>17</v>
      </c>
      <c r="N11" s="75">
        <v>29</v>
      </c>
      <c r="O11" s="77">
        <f>IF(G11=15,VLOOKUP(N11,'Подъем туловища'!$A$2:$B$72,2,1),IF(G11=14,VLOOKUP(N11,'Подъем туловища'!$D$2:$E$72,2,1),IF(G11=13,VLOOKUP(N11,'Подъем туловища'!$G$2:$H$72,2,1),IF(G11=12,VLOOKUP(N11,'Подъем туловища'!$J$2:$K$72,2,1),""))))</f>
        <v>36</v>
      </c>
      <c r="P11" s="75">
        <v>10</v>
      </c>
      <c r="Q11" s="77">
        <f>IF(G11=15,VLOOKUP(P11,'Наклон вперед'!$A$2:$B$72,2,1),IF(G11=14,VLOOKUP(P11,'Наклон вперед'!$D$2:$E$72,2,1),IF(G11=13,VLOOKUP(P11,'Наклон вперед'!$G$2:$H$72,2,1),IF(G11=12,VLOOKUP(P11,'Наклон вперед'!$J$2:$K$72,2,1),""))))</f>
        <v>30</v>
      </c>
      <c r="R11" s="75">
        <v>207</v>
      </c>
      <c r="S11" s="77">
        <f>IF(G11=15,VLOOKUP(R11,'Прыжок с места'!$A$2:$B$72,2,1),IF(G11=14,VLOOKUP(R11,'Прыжок с места'!$D$2:$E$72,2,1),IF(G11=13,VLOOKUP(R11,'Прыжок с места'!$G$2:$H$72,2,1),IF(G11=12,VLOOKUP(R11,'Прыжок с места'!$J$2:$K$72,2,1),""))))</f>
        <v>32</v>
      </c>
      <c r="T11" s="76">
        <f t="shared" si="2"/>
        <v>185</v>
      </c>
      <c r="U11" s="94">
        <f t="shared" si="3"/>
        <v>7</v>
      </c>
      <c r="W11" s="102">
        <f t="shared" si="4"/>
        <v>185</v>
      </c>
      <c r="X11" s="100">
        <f t="shared" si="1"/>
        <v>7</v>
      </c>
      <c r="Y11" s="101"/>
      <c r="Z11" s="102"/>
      <c r="AA11" s="100"/>
    </row>
    <row r="12" spans="1:27" x14ac:dyDescent="0.25">
      <c r="A12" s="71">
        <v>4</v>
      </c>
      <c r="B12" s="172" t="s">
        <v>141</v>
      </c>
      <c r="C12" s="71" t="s">
        <v>36</v>
      </c>
      <c r="D12" s="71" t="s">
        <v>92</v>
      </c>
      <c r="E12" s="71">
        <v>84</v>
      </c>
      <c r="F12" s="72">
        <v>39304</v>
      </c>
      <c r="G12" s="63">
        <f t="shared" si="0"/>
        <v>13</v>
      </c>
      <c r="H12" s="73">
        <v>3.2175925925925926E-3</v>
      </c>
      <c r="I12" s="77">
        <f>IF(G12=15,VLOOKUP(H12,'Бег 1000 м'!$A$2:$B$200,2,1),IF(G12=14,VLOOKUP(H12,'Бег 1000 м'!$D$2:$E$200,2,1),IF(G12=13,VLOOKUP(H12,'Бег 1000 м'!$G$2:$H$200,2,1),IF(G12=12,VLOOKUP(H12,'Бег 1000 м'!$J$2:$K$200,2,1),""))))</f>
        <v>19</v>
      </c>
      <c r="J12" s="74">
        <v>9.3000000000000007</v>
      </c>
      <c r="K12" s="77">
        <f>IF(G12=15,VLOOKUP(J12,'Бег 60 м'!$A$2:$B$74,2,1),IF(G12=14,VLOOKUP(J12,'Бег 60 м'!$D$2:$E$74,2,1),IF(G12=13,VLOOKUP(J12,'Бег 60 м'!$G$2:$H$74,2,1),IF(G12=12,VLOOKUP(J12,'Бег 60 м'!$J$2:$K$74,2,1),""))))</f>
        <v>38</v>
      </c>
      <c r="L12" s="75">
        <v>10</v>
      </c>
      <c r="M12" s="77">
        <f>IF(G12=15,VLOOKUP(L12,'Подт Отж'!$A$2:$B$72,2,1),IF(G12=14,VLOOKUP(L12,'Подт Отж'!$D$2:$E$72,2,1),IF(G12=13,VLOOKUP(L12,'Подт Отж'!$G$2:$H$72,2,1),IF(G12=12,VLOOKUP(L12,'Подт Отж'!$J$2:$K$72,2,1),""))))</f>
        <v>38</v>
      </c>
      <c r="N12" s="75">
        <v>28</v>
      </c>
      <c r="O12" s="77">
        <f>IF(G12=15,VLOOKUP(N12,'Подъем туловища'!$A$2:$B$72,2,1),IF(G12=14,VLOOKUP(N12,'Подъем туловища'!$D$2:$E$72,2,1),IF(G12=13,VLOOKUP(N12,'Подъем туловища'!$G$2:$H$72,2,1),IF(G12=12,VLOOKUP(N12,'Подъем туловища'!$J$2:$K$72,2,1),""))))</f>
        <v>34</v>
      </c>
      <c r="P12" s="75">
        <v>7</v>
      </c>
      <c r="Q12" s="77">
        <f>IF(G12=15,VLOOKUP(P12,'Наклон вперед'!$A$2:$B$72,2,1),IF(G12=14,VLOOKUP(P12,'Наклон вперед'!$D$2:$E$72,2,1),IF(G12=13,VLOOKUP(P12,'Наклон вперед'!$G$2:$H$72,2,1),IF(G12=12,VLOOKUP(P12,'Наклон вперед'!$J$2:$K$72,2,1),""))))</f>
        <v>24</v>
      </c>
      <c r="R12" s="75">
        <v>206</v>
      </c>
      <c r="S12" s="77">
        <f>IF(G12=15,VLOOKUP(R12,'Прыжок с места'!$A$2:$B$72,2,1),IF(G12=14,VLOOKUP(R12,'Прыжок с места'!$D$2:$E$72,2,1),IF(G12=13,VLOOKUP(R12,'Прыжок с места'!$G$2:$H$72,2,1),IF(G12=12,VLOOKUP(R12,'Прыжок с места'!$J$2:$K$72,2,1),""))))</f>
        <v>31</v>
      </c>
      <c r="T12" s="76">
        <f t="shared" si="2"/>
        <v>184</v>
      </c>
      <c r="U12" s="94">
        <f t="shared" si="3"/>
        <v>8</v>
      </c>
      <c r="W12" s="102">
        <f t="shared" si="4"/>
        <v>184</v>
      </c>
      <c r="X12" s="100">
        <f t="shared" si="1"/>
        <v>8</v>
      </c>
      <c r="Y12" s="101"/>
      <c r="Z12" s="102"/>
      <c r="AA12" s="100"/>
    </row>
    <row r="13" spans="1:27" x14ac:dyDescent="0.25">
      <c r="A13" s="71">
        <v>5</v>
      </c>
      <c r="B13" s="172" t="s">
        <v>143</v>
      </c>
      <c r="C13" s="71" t="s">
        <v>36</v>
      </c>
      <c r="D13" s="71" t="s">
        <v>92</v>
      </c>
      <c r="E13" s="71">
        <v>81</v>
      </c>
      <c r="F13" s="72">
        <v>39233</v>
      </c>
      <c r="G13" s="63">
        <f t="shared" si="0"/>
        <v>14</v>
      </c>
      <c r="H13" s="73">
        <v>2.4189814814814816E-3</v>
      </c>
      <c r="I13" s="77">
        <f>IF(G13=15,VLOOKUP(H13,'Бег 1000 м'!$A$2:$B$200,2,1),IF(G13=14,VLOOKUP(H13,'Бег 1000 м'!$D$2:$E$200,2,1),IF(G13=13,VLOOKUP(H13,'Бег 1000 м'!$G$2:$H$200,2,1),IF(G13=12,VLOOKUP(H13,'Бег 1000 м'!$J$2:$K$200,2,1),""))))</f>
        <v>50</v>
      </c>
      <c r="J13" s="74">
        <v>7.7</v>
      </c>
      <c r="K13" s="77">
        <f>IF(G13=15,VLOOKUP(J13,'Бег 60 м'!$A$2:$B$74,2,1),IF(G13=14,VLOOKUP(J13,'Бег 60 м'!$D$2:$E$74,2,1),IF(G13=13,VLOOKUP(J13,'Бег 60 м'!$G$2:$H$74,2,1),IF(G13=12,VLOOKUP(J13,'Бег 60 м'!$J$2:$K$74,2,1),""))))</f>
        <v>67</v>
      </c>
      <c r="L13" s="75">
        <v>6</v>
      </c>
      <c r="M13" s="77">
        <f>IF(G13=15,VLOOKUP(L13,'Подт Отж'!$A$2:$B$72,2,1),IF(G13=14,VLOOKUP(L13,'Подт Отж'!$D$2:$E$72,2,1),IF(G13=13,VLOOKUP(L13,'Подт Отж'!$G$2:$H$72,2,1),IF(G13=12,VLOOKUP(L13,'Подт Отж'!$J$2:$K$72,2,1),""))))</f>
        <v>19</v>
      </c>
      <c r="N13" s="75">
        <v>27</v>
      </c>
      <c r="O13" s="77">
        <f>IF(G13=15,VLOOKUP(N13,'Подъем туловища'!$A$2:$B$72,2,1),IF(G13=14,VLOOKUP(N13,'Подъем туловища'!$D$2:$E$72,2,1),IF(G13=13,VLOOKUP(N13,'Подъем туловища'!$G$2:$H$72,2,1),IF(G13=12,VLOOKUP(N13,'Подъем туловища'!$J$2:$K$72,2,1),""))))</f>
        <v>28</v>
      </c>
      <c r="P13" s="75">
        <v>-5</v>
      </c>
      <c r="Q13" s="77">
        <f>IF(G13=15,VLOOKUP(P13,'Наклон вперед'!$A$2:$B$72,2,1),IF(G13=14,VLOOKUP(P13,'Наклон вперед'!$D$2:$E$72,2,1),IF(G13=13,VLOOKUP(P13,'Наклон вперед'!$G$2:$H$72,2,1),IF(G13=12,VLOOKUP(P13,'Наклон вперед'!$J$2:$K$72,2,1),""))))</f>
        <v>1</v>
      </c>
      <c r="R13" s="75">
        <v>245</v>
      </c>
      <c r="S13" s="77">
        <f>IF(G13=15,VLOOKUP(R13,'Прыжок с места'!$A$2:$B$72,2,1),IF(G13=14,VLOOKUP(R13,'Прыжок с места'!$D$2:$E$72,2,1),IF(G13=13,VLOOKUP(R13,'Прыжок с места'!$G$2:$H$72,2,1),IF(G13=12,VLOOKUP(R13,'Прыжок с места'!$J$2:$K$72,2,1),""))))</f>
        <v>60</v>
      </c>
      <c r="T13" s="76">
        <f t="shared" si="2"/>
        <v>225</v>
      </c>
      <c r="U13" s="94">
        <f t="shared" si="3"/>
        <v>2</v>
      </c>
      <c r="W13" s="102">
        <f t="shared" si="4"/>
        <v>225</v>
      </c>
      <c r="X13" s="100">
        <f t="shared" si="1"/>
        <v>2</v>
      </c>
      <c r="Y13" s="101"/>
      <c r="Z13" s="102"/>
      <c r="AA13" s="100"/>
    </row>
    <row r="14" spans="1:27" ht="15.75" thickBot="1" x14ac:dyDescent="0.3">
      <c r="A14" s="71">
        <v>6</v>
      </c>
      <c r="B14" s="172" t="s">
        <v>144</v>
      </c>
      <c r="C14" s="71" t="s">
        <v>36</v>
      </c>
      <c r="D14" s="71" t="s">
        <v>92</v>
      </c>
      <c r="E14" s="71">
        <v>72</v>
      </c>
      <c r="F14" s="72">
        <v>39229</v>
      </c>
      <c r="G14" s="63">
        <f t="shared" si="0"/>
        <v>14</v>
      </c>
      <c r="H14" s="73">
        <v>3.0555555555555557E-3</v>
      </c>
      <c r="I14" s="77">
        <f>IF(G14=15,VLOOKUP(H14,'Бег 1000 м'!$A$2:$B$200,2,1),IF(G14=14,VLOOKUP(H14,'Бег 1000 м'!$D$2:$E$200,2,1),IF(G14=13,VLOOKUP(H14,'Бег 1000 м'!$G$2:$H$200,2,1),IF(G14=12,VLOOKUP(H14,'Бег 1000 м'!$J$2:$K$200,2,1),""))))</f>
        <v>19</v>
      </c>
      <c r="J14" s="74">
        <v>9.1</v>
      </c>
      <c r="K14" s="77">
        <f>IF(G14=15,VLOOKUP(J14,'Бег 60 м'!$A$2:$B$74,2,1),IF(G14=14,VLOOKUP(J14,'Бег 60 м'!$D$2:$E$74,2,1),IF(G14=13,VLOOKUP(J14,'Бег 60 м'!$G$2:$H$74,2,1),IF(G14=12,VLOOKUP(J14,'Бег 60 м'!$J$2:$K$74,2,1),""))))</f>
        <v>36</v>
      </c>
      <c r="L14" s="75">
        <v>5</v>
      </c>
      <c r="M14" s="77">
        <f>IF(G14=15,VLOOKUP(L14,'Подт Отж'!$A$2:$B$72,2,1),IF(G14=14,VLOOKUP(L14,'Подт Отж'!$D$2:$E$72,2,1),IF(G14=13,VLOOKUP(L14,'Подт Отж'!$G$2:$H$72,2,1),IF(G14=12,VLOOKUP(L14,'Подт Отж'!$J$2:$K$72,2,1),""))))</f>
        <v>16</v>
      </c>
      <c r="N14" s="75">
        <v>30</v>
      </c>
      <c r="O14" s="77">
        <f>IF(G14=15,VLOOKUP(N14,'Подъем туловища'!$A$2:$B$72,2,1),IF(G14=14,VLOOKUP(N14,'Подъем туловища'!$D$2:$E$72,2,1),IF(G14=13,VLOOKUP(N14,'Подъем туловища'!$G$2:$H$72,2,1),IF(G14=12,VLOOKUP(N14,'Подъем туловища'!$J$2:$K$72,2,1),""))))</f>
        <v>34</v>
      </c>
      <c r="P14" s="75">
        <v>7</v>
      </c>
      <c r="Q14" s="77">
        <f>IF(G14=15,VLOOKUP(P14,'Наклон вперед'!$A$2:$B$72,2,1),IF(G14=14,VLOOKUP(P14,'Наклон вперед'!$D$2:$E$72,2,1),IF(G14=13,VLOOKUP(P14,'Наклон вперед'!$G$2:$H$72,2,1),IF(G14=12,VLOOKUP(P14,'Наклон вперед'!$J$2:$K$72,2,1),""))))</f>
        <v>24</v>
      </c>
      <c r="R14" s="75">
        <v>196</v>
      </c>
      <c r="S14" s="77">
        <f>IF(G14=15,VLOOKUP(R14,'Прыжок с места'!$A$2:$B$72,2,1),IF(G14=14,VLOOKUP(R14,'Прыжок с места'!$D$2:$E$72,2,1),IF(G14=13,VLOOKUP(R14,'Прыжок с места'!$G$2:$H$72,2,1),IF(G14=12,VLOOKUP(R14,'Прыжок с места'!$J$2:$K$72,2,1),""))))</f>
        <v>21</v>
      </c>
      <c r="T14" s="76">
        <f t="shared" si="2"/>
        <v>150</v>
      </c>
      <c r="U14" s="94">
        <f t="shared" si="3"/>
        <v>11</v>
      </c>
      <c r="W14" s="102">
        <f t="shared" si="4"/>
        <v>150</v>
      </c>
      <c r="X14" s="100">
        <f t="shared" si="1"/>
        <v>11</v>
      </c>
      <c r="Y14" s="101"/>
      <c r="Z14" s="102"/>
      <c r="AA14" s="100"/>
    </row>
    <row r="15" spans="1:27" x14ac:dyDescent="0.25">
      <c r="A15" s="71">
        <v>7</v>
      </c>
      <c r="B15" s="70"/>
      <c r="C15" s="71"/>
      <c r="D15" s="71"/>
      <c r="E15" s="71"/>
      <c r="F15" s="72"/>
      <c r="G15" s="63"/>
      <c r="H15" s="73"/>
      <c r="I15" s="77"/>
      <c r="J15" s="74"/>
      <c r="K15" s="77"/>
      <c r="L15" s="75"/>
      <c r="M15" s="77"/>
      <c r="N15" s="75"/>
      <c r="O15" s="77"/>
      <c r="P15" s="75"/>
      <c r="Q15" s="77"/>
      <c r="R15" s="75"/>
      <c r="S15" s="77"/>
      <c r="T15" s="76"/>
      <c r="U15" s="94"/>
      <c r="W15" s="102">
        <f t="shared" si="4"/>
        <v>0</v>
      </c>
      <c r="X15" s="100">
        <f t="shared" ref="X15:X16" si="5">RANK(W15,$W$9:$W$62)</f>
        <v>13</v>
      </c>
      <c r="Y15" s="101"/>
      <c r="Z15" s="102"/>
      <c r="AA15" s="100"/>
    </row>
    <row r="16" spans="1:27" ht="15.75" thickBot="1" x14ac:dyDescent="0.3">
      <c r="A16" s="71">
        <v>8</v>
      </c>
      <c r="B16" s="70"/>
      <c r="C16" s="71"/>
      <c r="D16" s="71"/>
      <c r="E16" s="71"/>
      <c r="F16" s="72"/>
      <c r="G16" s="63"/>
      <c r="H16" s="73"/>
      <c r="I16" s="77"/>
      <c r="J16" s="74"/>
      <c r="K16" s="77"/>
      <c r="L16" s="75"/>
      <c r="M16" s="77"/>
      <c r="N16" s="75"/>
      <c r="O16" s="82"/>
      <c r="P16" s="83"/>
      <c r="Q16" s="82"/>
      <c r="R16" s="83"/>
      <c r="S16" s="82"/>
      <c r="T16" s="84"/>
      <c r="U16" s="94"/>
      <c r="W16" s="102">
        <f t="shared" si="4"/>
        <v>0</v>
      </c>
      <c r="X16" s="100">
        <f t="shared" si="5"/>
        <v>13</v>
      </c>
      <c r="Y16" s="101"/>
      <c r="Z16" s="102"/>
      <c r="AA16" s="100"/>
    </row>
    <row r="17" spans="1:27" ht="24.95" customHeight="1" thickBot="1" x14ac:dyDescent="0.3">
      <c r="K17" s="29"/>
      <c r="O17" s="183" t="s">
        <v>34</v>
      </c>
      <c r="P17" s="184"/>
      <c r="Q17" s="184"/>
      <c r="R17" s="184"/>
      <c r="S17" s="89"/>
      <c r="T17" s="88">
        <f>SUM(LARGE(T9:T16,{1,2,3,4,5,6}))</f>
        <v>1129</v>
      </c>
      <c r="W17" s="102"/>
      <c r="X17" s="100"/>
      <c r="Y17" s="101"/>
      <c r="Z17" s="102"/>
      <c r="AA17" s="100"/>
    </row>
    <row r="18" spans="1:27" x14ac:dyDescent="0.25">
      <c r="W18" s="102"/>
      <c r="X18" s="100"/>
      <c r="Y18" s="101"/>
      <c r="Z18" s="102"/>
      <c r="AA18" s="100"/>
    </row>
    <row r="19" spans="1:27" ht="15" customHeight="1" x14ac:dyDescent="0.25">
      <c r="A19" s="196" t="s">
        <v>0</v>
      </c>
      <c r="B19" s="190" t="s">
        <v>1</v>
      </c>
      <c r="C19" s="197" t="s">
        <v>35</v>
      </c>
      <c r="D19" s="187" t="s">
        <v>30</v>
      </c>
      <c r="E19" s="187" t="s">
        <v>31</v>
      </c>
      <c r="F19" s="196" t="s">
        <v>3</v>
      </c>
      <c r="G19" s="187" t="s">
        <v>8</v>
      </c>
      <c r="H19" s="190" t="s">
        <v>21</v>
      </c>
      <c r="I19" s="190"/>
      <c r="J19" s="191" t="s">
        <v>20</v>
      </c>
      <c r="K19" s="191"/>
      <c r="L19" s="192" t="s">
        <v>29</v>
      </c>
      <c r="M19" s="193"/>
      <c r="N19" s="181" t="s">
        <v>22</v>
      </c>
      <c r="O19" s="181"/>
      <c r="P19" s="192" t="s">
        <v>5</v>
      </c>
      <c r="Q19" s="193"/>
      <c r="R19" s="181" t="s">
        <v>23</v>
      </c>
      <c r="S19" s="181"/>
      <c r="T19" s="182" t="s">
        <v>43</v>
      </c>
      <c r="U19" s="182" t="s">
        <v>44</v>
      </c>
      <c r="W19" s="102"/>
      <c r="X19" s="100"/>
      <c r="Y19" s="101"/>
      <c r="Z19" s="102"/>
      <c r="AA19" s="100"/>
    </row>
    <row r="20" spans="1:27" ht="20.25" customHeight="1" x14ac:dyDescent="0.25">
      <c r="A20" s="196"/>
      <c r="B20" s="190"/>
      <c r="C20" s="198"/>
      <c r="D20" s="188"/>
      <c r="E20" s="188"/>
      <c r="F20" s="196"/>
      <c r="G20" s="188"/>
      <c r="H20" s="190"/>
      <c r="I20" s="190"/>
      <c r="J20" s="191"/>
      <c r="K20" s="191"/>
      <c r="L20" s="194"/>
      <c r="M20" s="195"/>
      <c r="N20" s="181"/>
      <c r="O20" s="181"/>
      <c r="P20" s="194"/>
      <c r="Q20" s="195"/>
      <c r="R20" s="181"/>
      <c r="S20" s="181"/>
      <c r="T20" s="182"/>
      <c r="U20" s="182"/>
      <c r="W20" s="102"/>
      <c r="X20" s="100"/>
      <c r="Y20" s="101"/>
      <c r="Z20" s="102"/>
      <c r="AA20" s="100"/>
    </row>
    <row r="21" spans="1:27" x14ac:dyDescent="0.25">
      <c r="A21" s="196"/>
      <c r="B21" s="190"/>
      <c r="C21" s="199"/>
      <c r="D21" s="189"/>
      <c r="E21" s="189"/>
      <c r="F21" s="196"/>
      <c r="G21" s="189"/>
      <c r="H21" s="77" t="s">
        <v>32</v>
      </c>
      <c r="I21" s="77" t="s">
        <v>9</v>
      </c>
      <c r="J21" s="78" t="s">
        <v>32</v>
      </c>
      <c r="K21" s="78" t="s">
        <v>9</v>
      </c>
      <c r="L21" s="78" t="s">
        <v>32</v>
      </c>
      <c r="M21" s="78" t="s">
        <v>9</v>
      </c>
      <c r="N21" s="78" t="s">
        <v>32</v>
      </c>
      <c r="O21" s="78" t="s">
        <v>9</v>
      </c>
      <c r="P21" s="78" t="s">
        <v>32</v>
      </c>
      <c r="Q21" s="78" t="s">
        <v>9</v>
      </c>
      <c r="R21" s="78" t="s">
        <v>32</v>
      </c>
      <c r="S21" s="78" t="s">
        <v>9</v>
      </c>
      <c r="T21" s="182"/>
      <c r="U21" s="182"/>
      <c r="W21" s="102"/>
      <c r="X21" s="100"/>
      <c r="Y21" s="101"/>
      <c r="Z21" s="102"/>
      <c r="AA21" s="100"/>
    </row>
    <row r="22" spans="1:27" x14ac:dyDescent="0.25">
      <c r="A22" s="71">
        <v>1</v>
      </c>
      <c r="B22" s="70" t="s">
        <v>134</v>
      </c>
      <c r="C22" s="71" t="s">
        <v>37</v>
      </c>
      <c r="D22" s="71" t="s">
        <v>93</v>
      </c>
      <c r="E22" s="71">
        <v>70</v>
      </c>
      <c r="F22" s="72">
        <v>39234</v>
      </c>
      <c r="G22" s="63">
        <f t="shared" ref="G22:G27" si="6">DATEDIF(F22,$B$5,"y")</f>
        <v>14</v>
      </c>
      <c r="H22" s="73">
        <v>3.2523148148148151E-3</v>
      </c>
      <c r="I22" s="77">
        <f>IF(G22=15,VLOOKUP(H22,'Бег 1000 м'!$N$2:$O$194,2,1),IF(G22=14,VLOOKUP(H22,'Бег 1000 м'!$Q$2:$R$194,2,1),IF(G22=13,VLOOKUP(H22,'Бег 1000 м'!$T$2:$U$204,2,1),IF(G22=12,VLOOKUP(H22,'Бег 1000 м'!$W$2:$X$214,2,1),""))))</f>
        <v>26</v>
      </c>
      <c r="J22" s="74">
        <v>9.1999999999999993</v>
      </c>
      <c r="K22" s="77">
        <f>IF(G22=15,VLOOKUP(J22,'Бег 60 м'!$M$2:$N$74,2,1),IF(G22=14,VLOOKUP(J22,'Бег 60 м'!$P$2:$Q$74,2,1),IF(G22=13,VLOOKUP(J22,'Бег 60 м'!$S$2:$T$74,2,1),IF(G22=12,VLOOKUP(J22,'Бег 60 м'!$V$2:$W$74,2,1),""))))</f>
        <v>50</v>
      </c>
      <c r="L22" s="75">
        <v>12</v>
      </c>
      <c r="M22" s="77">
        <f>IF(G22=15,VLOOKUP(L22,'Подт Отж'!$N$2:$O$72,2,1),IF(G22=14,VLOOKUP(L22,'Подт Отж'!$Q$2:$R$72,2,1),IF(G22=13,VLOOKUP(L22,'Подт Отж'!$T$2:$U$72,2,1),IF(G22=12,VLOOKUP(L22,'Подт Отж'!$W$2:$X$72,2,1),""))))</f>
        <v>10</v>
      </c>
      <c r="N22" s="75">
        <v>28</v>
      </c>
      <c r="O22" s="77">
        <f>IF(G22=15,VLOOKUP(N22,'Подъем туловища'!$M$2:$N$72,2,1),IF(G22=14,VLOOKUP(N22,'Подъем туловища'!$P$2:$Q$72,2,1),IF(G22=13,VLOOKUP(N22,'Подъем туловища'!$S$2:$T$72,2,1),IF(G22=12,VLOOKUP(N22,'Подъем туловища'!$V$2:$W$72,2,1),""))))</f>
        <v>38</v>
      </c>
      <c r="P22" s="75">
        <v>25</v>
      </c>
      <c r="Q22" s="77">
        <f>IF(G22=15,VLOOKUP(P22,'Наклон вперед'!$M$2:$N$72,2,1),IF(G22=14,VLOOKUP(P22,'Наклон вперед'!$P$2:$Q$72,2,1),IF(G22=13,VLOOKUP(P22,'Наклон вперед'!$S$2:$T$72,2,1),IF(G22=12,VLOOKUP(P22,'Наклон вперед'!$V$2:$W$72,2,1),""))))</f>
        <v>58</v>
      </c>
      <c r="R22" s="75">
        <v>210</v>
      </c>
      <c r="S22" s="77">
        <f>IF(G22=15,VLOOKUP(R22,'Прыжок с места'!$M$2:$N$72,2,1),IF(G22=14,VLOOKUP(R22,'Прыжок с места'!$P$2:$Q$72,2,1),IF(G22=13,VLOOKUP(R22,'Прыжок с места'!$S$2:$T$72,2,1),IF(G22=12,VLOOKUP(R22,'Прыжок с места'!$V$2:$W$72,2,1),""))))</f>
        <v>50</v>
      </c>
      <c r="T22" s="76">
        <f>SUM(I22,K22,M22,O22,Q22,S22,)</f>
        <v>232</v>
      </c>
      <c r="U22" s="94">
        <f>AA22</f>
        <v>4</v>
      </c>
      <c r="W22" s="102"/>
      <c r="X22" s="100"/>
      <c r="Y22" s="101"/>
      <c r="Z22" s="102">
        <f t="shared" ref="Z22:Z62" si="7">T22</f>
        <v>232</v>
      </c>
      <c r="AA22" s="100">
        <f t="shared" ref="AA22:AA29" si="8">RANK(Z22,$Z$9:$Z$62)</f>
        <v>4</v>
      </c>
    </row>
    <row r="23" spans="1:27" x14ac:dyDescent="0.25">
      <c r="A23" s="71">
        <v>2</v>
      </c>
      <c r="B23" s="70" t="s">
        <v>135</v>
      </c>
      <c r="C23" s="71" t="s">
        <v>37</v>
      </c>
      <c r="D23" s="71" t="s">
        <v>93</v>
      </c>
      <c r="E23" s="71">
        <v>69</v>
      </c>
      <c r="F23" s="72">
        <v>39323</v>
      </c>
      <c r="G23" s="63">
        <f t="shared" si="6"/>
        <v>13</v>
      </c>
      <c r="H23" s="73">
        <v>3.472222222222222E-3</v>
      </c>
      <c r="I23" s="77">
        <f>IF(G23=15,VLOOKUP(H23,'Бег 1000 м'!$N$2:$O$194,2,1),IF(G23=14,VLOOKUP(H23,'Бег 1000 м'!$Q$2:$R$194,2,1),IF(G23=13,VLOOKUP(H23,'Бег 1000 м'!$T$2:$U$204,2,1),IF(G23=12,VLOOKUP(H23,'Бег 1000 м'!$W$2:$X$214,2,1),""))))</f>
        <v>21</v>
      </c>
      <c r="J23" s="74">
        <v>9.8000000000000007</v>
      </c>
      <c r="K23" s="77">
        <f>IF(G23=15,VLOOKUP(J23,'Бег 60 м'!$M$2:$N$74,2,1),IF(G23=14,VLOOKUP(J23,'Бег 60 м'!$P$2:$Q$74,2,1),IF(G23=13,VLOOKUP(J23,'Бег 60 м'!$S$2:$T$74,2,1),IF(G23=12,VLOOKUP(J23,'Бег 60 м'!$V$2:$W$74,2,1),""))))</f>
        <v>41</v>
      </c>
      <c r="L23" s="75">
        <v>25</v>
      </c>
      <c r="M23" s="77">
        <f>IF(G23=15,VLOOKUP(L23,'Подт Отж'!$N$2:$O$72,2,1),IF(G23=14,VLOOKUP(L23,'Подт Отж'!$Q$2:$R$72,2,1),IF(G23=13,VLOOKUP(L23,'Подт Отж'!$T$2:$U$72,2,1),IF(G23=12,VLOOKUP(L23,'Подт Отж'!$W$2:$X$72,2,1),""))))</f>
        <v>38</v>
      </c>
      <c r="N23" s="75">
        <v>26</v>
      </c>
      <c r="O23" s="77">
        <f>IF(G23=15,VLOOKUP(N23,'Подъем туловища'!$M$2:$N$72,2,1),IF(G23=14,VLOOKUP(N23,'Подъем туловища'!$P$2:$Q$72,2,1),IF(G23=13,VLOOKUP(N23,'Подъем туловища'!$S$2:$T$72,2,1),IF(G23=12,VLOOKUP(N23,'Подъем туловища'!$V$2:$W$72,2,1),""))))</f>
        <v>32</v>
      </c>
      <c r="P23" s="75">
        <v>32</v>
      </c>
      <c r="Q23" s="77">
        <f>IF(G23=15,VLOOKUP(P23,'Наклон вперед'!$M$2:$N$72,2,1),IF(G23=14,VLOOKUP(P23,'Наклон вперед'!$P$2:$Q$72,2,1),IF(G23=13,VLOOKUP(P23,'Наклон вперед'!$S$2:$T$72,2,1),IF(G23=12,VLOOKUP(P23,'Наклон вперед'!$V$2:$W$72,2,1),""))))</f>
        <v>67</v>
      </c>
      <c r="R23" s="75">
        <v>200</v>
      </c>
      <c r="S23" s="77">
        <f>IF(G23=15,VLOOKUP(R23,'Прыжок с места'!$M$2:$N$72,2,1),IF(G23=14,VLOOKUP(R23,'Прыжок с места'!$P$2:$Q$72,2,1),IF(G23=13,VLOOKUP(R23,'Прыжок с места'!$S$2:$T$72,2,1),IF(G23=12,VLOOKUP(R23,'Прыжок с места'!$V$2:$W$72,2,1),""))))</f>
        <v>40</v>
      </c>
      <c r="T23" s="76">
        <f t="shared" ref="T23:T27" si="9">SUM(I23,K23,M23,O23,Q23,S23,)</f>
        <v>239</v>
      </c>
      <c r="U23" s="94">
        <f t="shared" ref="U23:U27" si="10">AA23</f>
        <v>2</v>
      </c>
      <c r="W23" s="102"/>
      <c r="X23" s="100"/>
      <c r="Y23" s="101"/>
      <c r="Z23" s="102">
        <f t="shared" si="7"/>
        <v>239</v>
      </c>
      <c r="AA23" s="100">
        <f t="shared" si="8"/>
        <v>2</v>
      </c>
    </row>
    <row r="24" spans="1:27" x14ac:dyDescent="0.25">
      <c r="A24" s="71">
        <v>3</v>
      </c>
      <c r="B24" s="70" t="s">
        <v>136</v>
      </c>
      <c r="C24" s="71" t="s">
        <v>37</v>
      </c>
      <c r="D24" s="71" t="s">
        <v>93</v>
      </c>
      <c r="E24" s="71">
        <v>87</v>
      </c>
      <c r="F24" s="72">
        <v>39342</v>
      </c>
      <c r="G24" s="63">
        <f t="shared" si="6"/>
        <v>13</v>
      </c>
      <c r="H24" s="73">
        <v>2.9745370370370373E-3</v>
      </c>
      <c r="I24" s="77">
        <f>IF(G24=15,VLOOKUP(H24,'Бег 1000 м'!$N$2:$O$194,2,1),IF(G24=14,VLOOKUP(H24,'Бег 1000 м'!$Q$2:$R$194,2,1),IF(G24=13,VLOOKUP(H24,'Бег 1000 м'!$T$2:$U$204,2,1),IF(G24=12,VLOOKUP(H24,'Бег 1000 м'!$W$2:$X$214,2,1),""))))</f>
        <v>36</v>
      </c>
      <c r="J24" s="74">
        <v>8.9</v>
      </c>
      <c r="K24" s="77">
        <f>IF(G24=15,VLOOKUP(J24,'Бег 60 м'!$M$2:$N$74,2,1),IF(G24=14,VLOOKUP(J24,'Бег 60 м'!$P$2:$Q$74,2,1),IF(G24=13,VLOOKUP(J24,'Бег 60 м'!$S$2:$T$74,2,1),IF(G24=12,VLOOKUP(J24,'Бег 60 м'!$V$2:$W$74,2,1),""))))</f>
        <v>60</v>
      </c>
      <c r="L24" s="75">
        <v>2</v>
      </c>
      <c r="M24" s="77">
        <f>IF(G24=15,VLOOKUP(L24,'Подт Отж'!$N$2:$O$72,2,1),IF(G24=14,VLOOKUP(L24,'Подт Отж'!$Q$2:$R$72,2,1),IF(G24=13,VLOOKUP(L24,'Подт Отж'!$T$2:$U$72,2,1),IF(G24=12,VLOOKUP(L24,'Подт Отж'!$W$2:$X$72,2,1),""))))</f>
        <v>1</v>
      </c>
      <c r="N24" s="75">
        <v>29</v>
      </c>
      <c r="O24" s="77">
        <f>IF(G24=15,VLOOKUP(N24,'Подъем туловища'!$M$2:$N$72,2,1),IF(G24=14,VLOOKUP(N24,'Подъем туловища'!$P$2:$Q$72,2,1),IF(G24=13,VLOOKUP(N24,'Подъем туловища'!$S$2:$T$72,2,1),IF(G24=12,VLOOKUP(N24,'Подъем туловища'!$V$2:$W$72,2,1),""))))</f>
        <v>41</v>
      </c>
      <c r="P24" s="75">
        <v>18</v>
      </c>
      <c r="Q24" s="77">
        <f>IF(G24=15,VLOOKUP(P24,'Наклон вперед'!$M$2:$N$72,2,1),IF(G24=14,VLOOKUP(P24,'Наклон вперед'!$P$2:$Q$72,2,1),IF(G24=13,VLOOKUP(P24,'Наклон вперед'!$S$2:$T$72,2,1),IF(G24=12,VLOOKUP(P24,'Наклон вперед'!$V$2:$W$72,2,1),""))))</f>
        <v>41</v>
      </c>
      <c r="R24" s="75">
        <v>223</v>
      </c>
      <c r="S24" s="77">
        <f>IF(G24=15,VLOOKUP(R24,'Прыжок с места'!$M$2:$N$72,2,1),IF(G24=14,VLOOKUP(R24,'Прыжок с места'!$P$2:$Q$72,2,1),IF(G24=13,VLOOKUP(R24,'Прыжок с места'!$S$2:$T$72,2,1),IF(G24=12,VLOOKUP(R24,'Прыжок с места'!$V$2:$W$72,2,1),""))))</f>
        <v>56</v>
      </c>
      <c r="T24" s="76">
        <f t="shared" si="9"/>
        <v>235</v>
      </c>
      <c r="U24" s="94">
        <f t="shared" si="10"/>
        <v>3</v>
      </c>
      <c r="W24" s="102"/>
      <c r="X24" s="100"/>
      <c r="Y24" s="101"/>
      <c r="Z24" s="102">
        <f t="shared" si="7"/>
        <v>235</v>
      </c>
      <c r="AA24" s="100">
        <f t="shared" si="8"/>
        <v>3</v>
      </c>
    </row>
    <row r="25" spans="1:27" x14ac:dyDescent="0.25">
      <c r="A25" s="71">
        <v>4</v>
      </c>
      <c r="B25" s="70" t="s">
        <v>137</v>
      </c>
      <c r="C25" s="71" t="s">
        <v>37</v>
      </c>
      <c r="D25" s="71" t="s">
        <v>93</v>
      </c>
      <c r="E25" s="71">
        <v>67</v>
      </c>
      <c r="F25" s="72">
        <v>39359</v>
      </c>
      <c r="G25" s="63">
        <f t="shared" si="6"/>
        <v>13</v>
      </c>
      <c r="H25" s="73">
        <v>2.7546296296296294E-3</v>
      </c>
      <c r="I25" s="77">
        <f>IF(G25=15,VLOOKUP(H25,'Бег 1000 м'!$N$2:$O$194,2,1),IF(G25=14,VLOOKUP(H25,'Бег 1000 м'!$Q$2:$R$194,2,1),IF(G25=13,VLOOKUP(H25,'Бег 1000 м'!$T$2:$U$204,2,1),IF(G25=12,VLOOKUP(H25,'Бег 1000 м'!$W$2:$X$214,2,1),""))))</f>
        <v>51</v>
      </c>
      <c r="J25" s="74">
        <v>8.6999999999999993</v>
      </c>
      <c r="K25" s="77">
        <f>IF(G25=15,VLOOKUP(J25,'Бег 60 м'!$M$2:$N$74,2,1),IF(G25=14,VLOOKUP(J25,'Бег 60 м'!$P$2:$Q$74,2,1),IF(G25=13,VLOOKUP(J25,'Бег 60 м'!$S$2:$T$74,2,1),IF(G25=12,VLOOKUP(J25,'Бег 60 м'!$V$2:$W$74,2,1),""))))</f>
        <v>63</v>
      </c>
      <c r="L25" s="75">
        <v>5</v>
      </c>
      <c r="M25" s="77">
        <f>IF(G25=15,VLOOKUP(L25,'Подт Отж'!$N$2:$O$72,2,1),IF(G25=14,VLOOKUP(L25,'Подт Отж'!$Q$2:$R$72,2,1),IF(G25=13,VLOOKUP(L25,'Подт Отж'!$T$2:$U$72,2,1),IF(G25=12,VLOOKUP(L25,'Подт Отж'!$W$2:$X$72,2,1),""))))</f>
        <v>4</v>
      </c>
      <c r="N25" s="75">
        <v>23</v>
      </c>
      <c r="O25" s="77">
        <f>IF(G25=15,VLOOKUP(N25,'Подъем туловища'!$M$2:$N$72,2,1),IF(G25=14,VLOOKUP(N25,'Подъем туловища'!$P$2:$Q$72,2,1),IF(G25=13,VLOOKUP(N25,'Подъем туловища'!$S$2:$T$72,2,1),IF(G25=12,VLOOKUP(N25,'Подъем туловища'!$V$2:$W$72,2,1),""))))</f>
        <v>25</v>
      </c>
      <c r="P25" s="75">
        <v>4</v>
      </c>
      <c r="Q25" s="77">
        <f>IF(G25=15,VLOOKUP(P25,'Наклон вперед'!$M$2:$N$72,2,1),IF(G25=14,VLOOKUP(P25,'Наклон вперед'!$P$2:$Q$72,2,1),IF(G25=13,VLOOKUP(P25,'Наклон вперед'!$S$2:$T$72,2,1),IF(G25=12,VLOOKUP(P25,'Наклон вперед'!$V$2:$W$72,2,1),""))))</f>
        <v>12</v>
      </c>
      <c r="R25" s="75">
        <v>216</v>
      </c>
      <c r="S25" s="77">
        <f>IF(G25=15,VLOOKUP(R25,'Прыжок с места'!$M$2:$N$72,2,1),IF(G25=14,VLOOKUP(R25,'Прыжок с места'!$P$2:$Q$72,2,1),IF(G25=13,VLOOKUP(R25,'Прыжок с места'!$S$2:$T$72,2,1),IF(G25=12,VLOOKUP(R25,'Прыжок с места'!$V$2:$W$72,2,1),""))))</f>
        <v>53</v>
      </c>
      <c r="T25" s="76">
        <f t="shared" si="9"/>
        <v>208</v>
      </c>
      <c r="U25" s="94">
        <f t="shared" si="10"/>
        <v>5</v>
      </c>
      <c r="W25" s="102"/>
      <c r="X25" s="100"/>
      <c r="Y25" s="101"/>
      <c r="Z25" s="102">
        <f t="shared" si="7"/>
        <v>208</v>
      </c>
      <c r="AA25" s="100">
        <f t="shared" si="8"/>
        <v>5</v>
      </c>
    </row>
    <row r="26" spans="1:27" x14ac:dyDescent="0.25">
      <c r="A26" s="71">
        <v>5</v>
      </c>
      <c r="B26" s="70" t="s">
        <v>139</v>
      </c>
      <c r="C26" s="71" t="s">
        <v>37</v>
      </c>
      <c r="D26" s="71" t="s">
        <v>93</v>
      </c>
      <c r="E26" s="71">
        <v>63</v>
      </c>
      <c r="F26" s="72">
        <v>39231</v>
      </c>
      <c r="G26" s="63">
        <f t="shared" si="6"/>
        <v>14</v>
      </c>
      <c r="H26" s="73">
        <v>3.0902777777777782E-3</v>
      </c>
      <c r="I26" s="77">
        <f>IF(G26=15,VLOOKUP(H26,'Бег 1000 м'!$N$2:$O$194,2,1),IF(G26=14,VLOOKUP(H26,'Бег 1000 м'!$Q$2:$R$194,2,1),IF(G26=13,VLOOKUP(H26,'Бег 1000 м'!$T$2:$U$204,2,1),IF(G26=12,VLOOKUP(H26,'Бег 1000 м'!$W$2:$X$214,2,1),""))))</f>
        <v>31</v>
      </c>
      <c r="J26" s="74">
        <v>9.1</v>
      </c>
      <c r="K26" s="77">
        <f>IF(G26=15,VLOOKUP(J26,'Бег 60 м'!$M$2:$N$74,2,1),IF(G26=14,VLOOKUP(J26,'Бег 60 м'!$P$2:$Q$74,2,1),IF(G26=13,VLOOKUP(J26,'Бег 60 м'!$S$2:$T$74,2,1),IF(G26=12,VLOOKUP(J26,'Бег 60 м'!$V$2:$W$74,2,1),""))))</f>
        <v>52</v>
      </c>
      <c r="L26" s="75">
        <v>13</v>
      </c>
      <c r="M26" s="77">
        <f>IF(G26=15,VLOOKUP(L26,'Подт Отж'!$N$2:$O$72,2,1),IF(G26=14,VLOOKUP(L26,'Подт Отж'!$Q$2:$R$72,2,1),IF(G26=13,VLOOKUP(L26,'Подт Отж'!$T$2:$U$72,2,1),IF(G26=12,VLOOKUP(L26,'Подт Отж'!$W$2:$X$72,2,1),""))))</f>
        <v>12</v>
      </c>
      <c r="N26" s="75">
        <v>21</v>
      </c>
      <c r="O26" s="77">
        <f>IF(G26=15,VLOOKUP(N26,'Подъем туловища'!$M$2:$N$72,2,1),IF(G26=14,VLOOKUP(N26,'Подъем туловища'!$P$2:$Q$72,2,1),IF(G26=13,VLOOKUP(N26,'Подъем туловища'!$S$2:$T$72,2,1),IF(G26=12,VLOOKUP(N26,'Подъем туловища'!$V$2:$W$72,2,1),""))))</f>
        <v>21</v>
      </c>
      <c r="P26" s="75">
        <v>21</v>
      </c>
      <c r="Q26" s="77">
        <f>IF(G26=15,VLOOKUP(P26,'Наклон вперед'!$M$2:$N$72,2,1),IF(G26=14,VLOOKUP(P26,'Наклон вперед'!$P$2:$Q$72,2,1),IF(G26=13,VLOOKUP(P26,'Наклон вперед'!$S$2:$T$72,2,1),IF(G26=12,VLOOKUP(P26,'Наклон вперед'!$V$2:$W$72,2,1),""))))</f>
        <v>50</v>
      </c>
      <c r="R26" s="75">
        <v>194</v>
      </c>
      <c r="S26" s="77">
        <f>IF(G26=15,VLOOKUP(R26,'Прыжок с места'!$M$2:$N$72,2,1),IF(G26=14,VLOOKUP(R26,'Прыжок с места'!$P$2:$Q$72,2,1),IF(G26=13,VLOOKUP(R26,'Прыжок с места'!$S$2:$T$72,2,1),IF(G26=12,VLOOKUP(R26,'Прыжок с места'!$V$2:$W$72,2,1),""))))</f>
        <v>35</v>
      </c>
      <c r="T26" s="76">
        <f t="shared" si="9"/>
        <v>201</v>
      </c>
      <c r="U26" s="94">
        <f t="shared" si="10"/>
        <v>6</v>
      </c>
      <c r="W26" s="102"/>
      <c r="X26" s="100"/>
      <c r="Y26" s="101"/>
      <c r="Z26" s="102">
        <f t="shared" si="7"/>
        <v>201</v>
      </c>
      <c r="AA26" s="100">
        <f t="shared" si="8"/>
        <v>6</v>
      </c>
    </row>
    <row r="27" spans="1:27" ht="15.75" thickBot="1" x14ac:dyDescent="0.3">
      <c r="A27" s="71">
        <v>6</v>
      </c>
      <c r="B27" s="70" t="s">
        <v>142</v>
      </c>
      <c r="C27" s="71" t="s">
        <v>37</v>
      </c>
      <c r="D27" s="71" t="s">
        <v>93</v>
      </c>
      <c r="E27" s="71">
        <v>64</v>
      </c>
      <c r="F27" s="72">
        <v>39378</v>
      </c>
      <c r="G27" s="63">
        <f t="shared" si="6"/>
        <v>13</v>
      </c>
      <c r="H27" s="73">
        <v>2.7662037037037034E-3</v>
      </c>
      <c r="I27" s="77">
        <f>IF(G27=15,VLOOKUP(H27,'Бег 1000 м'!$N$2:$O$194,2,1),IF(G27=14,VLOOKUP(H27,'Бег 1000 м'!$Q$2:$R$194,2,1),IF(G27=13,VLOOKUP(H27,'Бег 1000 м'!$T$2:$U$204,2,1),IF(G27=12,VLOOKUP(H27,'Бег 1000 м'!$W$2:$X$214,2,1),""))))</f>
        <v>50</v>
      </c>
      <c r="J27" s="74">
        <v>8.8000000000000007</v>
      </c>
      <c r="K27" s="77">
        <f>IF(G27=15,VLOOKUP(J27,'Бег 60 м'!$M$2:$N$74,2,1),IF(G27=14,VLOOKUP(J27,'Бег 60 м'!$P$2:$Q$74,2,1),IF(G27=13,VLOOKUP(J27,'Бег 60 м'!$S$2:$T$74,2,1),IF(G27=12,VLOOKUP(J27,'Бег 60 м'!$V$2:$W$74,2,1),""))))</f>
        <v>62</v>
      </c>
      <c r="L27" s="75">
        <v>22</v>
      </c>
      <c r="M27" s="77">
        <f>IF(G27=15,VLOOKUP(L27,'Подт Отж'!$N$2:$O$72,2,1),IF(G27=14,VLOOKUP(L27,'Подт Отж'!$Q$2:$R$72,2,1),IF(G27=13,VLOOKUP(L27,'Подт Отж'!$T$2:$U$72,2,1),IF(G27=12,VLOOKUP(L27,'Подт Отж'!$W$2:$X$72,2,1),""))))</f>
        <v>32</v>
      </c>
      <c r="N27" s="75">
        <v>29</v>
      </c>
      <c r="O27" s="77">
        <f>IF(G27=15,VLOOKUP(N27,'Подъем туловища'!$M$2:$N$72,2,1),IF(G27=14,VLOOKUP(N27,'Подъем туловища'!$P$2:$Q$72,2,1),IF(G27=13,VLOOKUP(N27,'Подъем туловища'!$S$2:$T$72,2,1),IF(G27=12,VLOOKUP(N27,'Подъем туловища'!$V$2:$W$72,2,1),""))))</f>
        <v>41</v>
      </c>
      <c r="P27" s="75">
        <v>21</v>
      </c>
      <c r="Q27" s="77">
        <f>IF(G27=15,VLOOKUP(P27,'Наклон вперед'!$M$2:$N$72,2,1),IF(G27=14,VLOOKUP(P27,'Наклон вперед'!$P$2:$Q$72,2,1),IF(G27=13,VLOOKUP(P27,'Наклон вперед'!$S$2:$T$72,2,1),IF(G27=12,VLOOKUP(P27,'Наклон вперед'!$V$2:$W$72,2,1),""))))</f>
        <v>50</v>
      </c>
      <c r="R27" s="75">
        <v>218</v>
      </c>
      <c r="S27" s="77">
        <f>IF(G27=15,VLOOKUP(R27,'Прыжок с места'!$M$2:$N$72,2,1),IF(G27=14,VLOOKUP(R27,'Прыжок с места'!$P$2:$Q$72,2,1),IF(G27=13,VLOOKUP(R27,'Прыжок с места'!$S$2:$T$72,2,1),IF(G27=12,VLOOKUP(R27,'Прыжок с места'!$V$2:$W$72,2,1),""))))</f>
        <v>54</v>
      </c>
      <c r="T27" s="76">
        <f t="shared" si="9"/>
        <v>289</v>
      </c>
      <c r="U27" s="94">
        <f t="shared" si="10"/>
        <v>1</v>
      </c>
      <c r="W27" s="102"/>
      <c r="X27" s="100"/>
      <c r="Y27" s="101"/>
      <c r="Z27" s="102">
        <f t="shared" si="7"/>
        <v>289</v>
      </c>
      <c r="AA27" s="100">
        <f t="shared" si="8"/>
        <v>1</v>
      </c>
    </row>
    <row r="28" spans="1:27" x14ac:dyDescent="0.25">
      <c r="A28" s="71">
        <v>7</v>
      </c>
      <c r="B28" s="70"/>
      <c r="C28" s="71"/>
      <c r="D28" s="71"/>
      <c r="E28" s="71"/>
      <c r="F28" s="72"/>
      <c r="G28" s="63"/>
      <c r="H28" s="73"/>
      <c r="I28" s="77"/>
      <c r="J28" s="74"/>
      <c r="K28" s="77"/>
      <c r="L28" s="75"/>
      <c r="M28" s="77"/>
      <c r="N28" s="75"/>
      <c r="O28" s="77"/>
      <c r="P28" s="75"/>
      <c r="Q28" s="77"/>
      <c r="R28" s="75"/>
      <c r="S28" s="77"/>
      <c r="T28" s="76"/>
      <c r="U28" s="94"/>
      <c r="W28" s="102"/>
      <c r="X28" s="100"/>
      <c r="Y28" s="101"/>
      <c r="Z28" s="102">
        <f t="shared" si="7"/>
        <v>0</v>
      </c>
      <c r="AA28" s="100">
        <f t="shared" si="8"/>
        <v>12</v>
      </c>
    </row>
    <row r="29" spans="1:27" ht="15.75" thickBot="1" x14ac:dyDescent="0.3">
      <c r="A29" s="71">
        <v>8</v>
      </c>
      <c r="B29" s="70"/>
      <c r="C29" s="71"/>
      <c r="D29" s="71"/>
      <c r="E29" s="71"/>
      <c r="F29" s="72"/>
      <c r="G29" s="63"/>
      <c r="H29" s="73"/>
      <c r="I29" s="77"/>
      <c r="J29" s="74"/>
      <c r="K29" s="77"/>
      <c r="L29" s="75"/>
      <c r="M29" s="77"/>
      <c r="N29" s="75"/>
      <c r="O29" s="77"/>
      <c r="P29" s="75"/>
      <c r="Q29" s="77"/>
      <c r="R29" s="75"/>
      <c r="S29" s="77"/>
      <c r="T29" s="76"/>
      <c r="U29" s="94"/>
      <c r="W29" s="102"/>
      <c r="X29" s="100"/>
      <c r="Y29" s="101"/>
      <c r="Z29" s="102">
        <f t="shared" si="7"/>
        <v>0</v>
      </c>
      <c r="AA29" s="100">
        <f t="shared" si="8"/>
        <v>12</v>
      </c>
    </row>
    <row r="30" spans="1:27" ht="24.95" customHeight="1" thickBot="1" x14ac:dyDescent="0.3">
      <c r="O30" s="183" t="s">
        <v>34</v>
      </c>
      <c r="P30" s="184"/>
      <c r="Q30" s="184"/>
      <c r="R30" s="184"/>
      <c r="S30" s="89"/>
      <c r="T30" s="88">
        <f>SUM(LARGE(T22:T29,{1,2,3,4,5,6}))</f>
        <v>1404</v>
      </c>
      <c r="W30" s="102"/>
      <c r="X30" s="100"/>
      <c r="Y30" s="101"/>
      <c r="Z30" s="102"/>
      <c r="AA30" s="100"/>
    </row>
    <row r="31" spans="1:27" ht="15.75" thickBot="1" x14ac:dyDescent="0.3">
      <c r="W31" s="102"/>
      <c r="X31" s="100"/>
      <c r="Y31" s="101"/>
      <c r="Z31" s="102"/>
      <c r="AA31" s="100"/>
    </row>
    <row r="32" spans="1:27" ht="21.75" thickBot="1" x14ac:dyDescent="0.35">
      <c r="B32" s="185" t="s">
        <v>38</v>
      </c>
      <c r="C32" s="186"/>
      <c r="D32" s="90">
        <f>T17+T30</f>
        <v>2533</v>
      </c>
      <c r="H32" s="91" t="s">
        <v>7</v>
      </c>
      <c r="I32" s="87"/>
      <c r="J32" s="90">
        <f>' ком зачет многоборье'!E7</f>
        <v>1</v>
      </c>
      <c r="W32" s="102"/>
      <c r="X32" s="100"/>
      <c r="Y32" s="101"/>
      <c r="Z32" s="102"/>
      <c r="AA32" s="100"/>
    </row>
    <row r="33" spans="1:27" ht="21" customHeight="1" x14ac:dyDescent="0.25">
      <c r="W33" s="102"/>
      <c r="X33" s="100"/>
      <c r="Y33" s="101"/>
      <c r="Z33" s="102"/>
      <c r="AA33" s="100"/>
    </row>
    <row r="34" spans="1:27" ht="20.100000000000001" customHeight="1" x14ac:dyDescent="0.3">
      <c r="A34" s="200" t="s">
        <v>40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W34" s="102"/>
      <c r="X34" s="100"/>
      <c r="Y34" s="101"/>
      <c r="Z34" s="102"/>
      <c r="AA34" s="100"/>
    </row>
    <row r="35" spans="1:27" ht="20.100000000000001" customHeight="1" x14ac:dyDescent="0.3">
      <c r="A35" s="200" t="s">
        <v>42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W35" s="102"/>
      <c r="X35" s="100"/>
      <c r="Y35" s="101"/>
      <c r="Z35" s="102"/>
      <c r="AA35" s="100"/>
    </row>
    <row r="36" spans="1:27" ht="20.100000000000001" customHeight="1" x14ac:dyDescent="0.3">
      <c r="A36" s="81"/>
      <c r="B36" s="81"/>
      <c r="C36" s="81"/>
      <c r="D36" s="86" t="s">
        <v>41</v>
      </c>
      <c r="E36" s="86"/>
      <c r="F36" s="201" t="s">
        <v>76</v>
      </c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81"/>
      <c r="T36" s="81"/>
      <c r="W36" s="102"/>
      <c r="X36" s="100"/>
      <c r="Y36" s="101"/>
      <c r="Z36" s="102"/>
      <c r="AA36" s="100"/>
    </row>
    <row r="37" spans="1:27" ht="9" customHeight="1" x14ac:dyDescent="0.25">
      <c r="M37" s="30"/>
      <c r="W37" s="102"/>
      <c r="X37" s="100"/>
      <c r="Y37" s="101"/>
      <c r="Z37" s="102"/>
      <c r="AA37" s="100"/>
    </row>
    <row r="38" spans="1:27" ht="15" customHeight="1" x14ac:dyDescent="0.25">
      <c r="B38" s="8">
        <v>44349</v>
      </c>
      <c r="C38" s="8"/>
      <c r="D38" s="8"/>
      <c r="E38" s="8"/>
      <c r="L38" s="85" t="s">
        <v>39</v>
      </c>
      <c r="O38" s="85"/>
      <c r="Q38" s="85"/>
      <c r="R38" s="85"/>
      <c r="W38" s="102"/>
      <c r="X38" s="100"/>
      <c r="Y38" s="101"/>
      <c r="Z38" s="102"/>
      <c r="AA38" s="100"/>
    </row>
    <row r="39" spans="1:27" ht="16.5" customHeight="1" x14ac:dyDescent="0.25">
      <c r="A39" s="196" t="s">
        <v>0</v>
      </c>
      <c r="B39" s="190" t="s">
        <v>1</v>
      </c>
      <c r="C39" s="197" t="s">
        <v>35</v>
      </c>
      <c r="D39" s="187" t="s">
        <v>30</v>
      </c>
      <c r="E39" s="187" t="s">
        <v>31</v>
      </c>
      <c r="F39" s="196" t="s">
        <v>3</v>
      </c>
      <c r="G39" s="187" t="s">
        <v>8</v>
      </c>
      <c r="H39" s="190" t="s">
        <v>21</v>
      </c>
      <c r="I39" s="190"/>
      <c r="J39" s="191" t="s">
        <v>20</v>
      </c>
      <c r="K39" s="191"/>
      <c r="L39" s="192" t="s">
        <v>4</v>
      </c>
      <c r="M39" s="193"/>
      <c r="N39" s="181" t="s">
        <v>22</v>
      </c>
      <c r="O39" s="181"/>
      <c r="P39" s="192" t="s">
        <v>5</v>
      </c>
      <c r="Q39" s="193"/>
      <c r="R39" s="181" t="s">
        <v>23</v>
      </c>
      <c r="S39" s="181"/>
      <c r="T39" s="182" t="s">
        <v>43</v>
      </c>
      <c r="U39" s="182" t="s">
        <v>44</v>
      </c>
      <c r="W39" s="102"/>
      <c r="X39" s="100"/>
      <c r="Y39" s="101"/>
      <c r="Z39" s="102"/>
      <c r="AA39" s="100"/>
    </row>
    <row r="40" spans="1:27" ht="23.25" customHeight="1" x14ac:dyDescent="0.25">
      <c r="A40" s="196"/>
      <c r="B40" s="190"/>
      <c r="C40" s="198"/>
      <c r="D40" s="188"/>
      <c r="E40" s="188"/>
      <c r="F40" s="196"/>
      <c r="G40" s="188"/>
      <c r="H40" s="190"/>
      <c r="I40" s="190"/>
      <c r="J40" s="191"/>
      <c r="K40" s="191"/>
      <c r="L40" s="194"/>
      <c r="M40" s="195"/>
      <c r="N40" s="181"/>
      <c r="O40" s="181"/>
      <c r="P40" s="194"/>
      <c r="Q40" s="195"/>
      <c r="R40" s="181"/>
      <c r="S40" s="181"/>
      <c r="T40" s="182"/>
      <c r="U40" s="182"/>
      <c r="W40" s="102"/>
      <c r="X40" s="100"/>
      <c r="Y40" s="101"/>
      <c r="Z40" s="102"/>
      <c r="AA40" s="100"/>
    </row>
    <row r="41" spans="1:27" x14ac:dyDescent="0.25">
      <c r="A41" s="196"/>
      <c r="B41" s="190"/>
      <c r="C41" s="199"/>
      <c r="D41" s="189"/>
      <c r="E41" s="189"/>
      <c r="F41" s="196"/>
      <c r="G41" s="189"/>
      <c r="H41" s="77" t="s">
        <v>32</v>
      </c>
      <c r="I41" s="77" t="s">
        <v>9</v>
      </c>
      <c r="J41" s="78" t="s">
        <v>32</v>
      </c>
      <c r="K41" s="78" t="s">
        <v>9</v>
      </c>
      <c r="L41" s="78" t="s">
        <v>32</v>
      </c>
      <c r="M41" s="78" t="s">
        <v>9</v>
      </c>
      <c r="N41" s="78" t="s">
        <v>32</v>
      </c>
      <c r="O41" s="78" t="s">
        <v>9</v>
      </c>
      <c r="P41" s="78" t="s">
        <v>32</v>
      </c>
      <c r="Q41" s="78" t="s">
        <v>9</v>
      </c>
      <c r="R41" s="78" t="s">
        <v>32</v>
      </c>
      <c r="S41" s="78" t="s">
        <v>9</v>
      </c>
      <c r="T41" s="182"/>
      <c r="U41" s="182"/>
      <c r="W41" s="102"/>
      <c r="X41" s="100"/>
      <c r="Y41" s="101"/>
      <c r="Z41" s="102"/>
      <c r="AA41" s="100"/>
    </row>
    <row r="42" spans="1:27" ht="15.75" customHeight="1" x14ac:dyDescent="0.25">
      <c r="A42" s="71">
        <v>1</v>
      </c>
      <c r="B42" s="70" t="s">
        <v>127</v>
      </c>
      <c r="C42" s="71" t="s">
        <v>36</v>
      </c>
      <c r="D42" s="124" t="s">
        <v>94</v>
      </c>
      <c r="E42" s="71">
        <v>184</v>
      </c>
      <c r="F42" s="72">
        <v>39071</v>
      </c>
      <c r="G42" s="63">
        <f t="shared" ref="G42:G47" si="11">DATEDIF(F42,$B$5,"y")</f>
        <v>14</v>
      </c>
      <c r="H42" s="73">
        <v>2.6967592592592594E-3</v>
      </c>
      <c r="I42" s="77">
        <f>IF(G42=15,VLOOKUP(H42,'Бег 1000 м'!$A$2:$B$200,2,1),IF(G42=14,VLOOKUP(H42,'Бег 1000 м'!$D$2:$E$200,2,1),IF(G42=13,VLOOKUP(H42,'Бег 1000 м'!$G$2:$H$200,2,1),IF(G42=12,VLOOKUP(H42,'Бег 1000 м'!$J$2:$K$200,2,1),""))))</f>
        <v>31</v>
      </c>
      <c r="J42" s="74">
        <v>8.9</v>
      </c>
      <c r="K42" s="77">
        <f>IF(G42=15,VLOOKUP(J42,'Бег 60 м'!$A$2:$B$74,2,1),IF(G42=14,VLOOKUP(J42,'Бег 60 м'!$D$2:$E$74,2,1),IF(G42=13,VLOOKUP(J42,'Бег 60 м'!$G$2:$H$74,2,1),IF(G42=12,VLOOKUP(J42,'Бег 60 м'!$J$2:$K$74,2,1),""))))</f>
        <v>41</v>
      </c>
      <c r="L42" s="75">
        <v>7</v>
      </c>
      <c r="M42" s="77">
        <f>IF(G42=15,VLOOKUP(L42,'Подт Отж'!$A$2:$B$72,2,1),IF(G42=14,VLOOKUP(L42,'Подт Отж'!$D$2:$E$72,2,1),IF(G42=13,VLOOKUP(L42,'Подт Отж'!$G$2:$H$72,2,1),IF(G42=12,VLOOKUP(L42,'Подт Отж'!$J$2:$K$72,2,1),""))))</f>
        <v>22</v>
      </c>
      <c r="N42" s="75">
        <v>26</v>
      </c>
      <c r="O42" s="77">
        <f>IF(G42=15,VLOOKUP(N42,'Подъем туловища'!$A$2:$B$72,2,1),IF(G42=14,VLOOKUP(N42,'Подъем туловища'!$D$2:$E$72,2,1),IF(G42=13,VLOOKUP(N42,'Подъем туловища'!$G$2:$H$72,2,1),IF(G42=12,VLOOKUP(N42,'Подъем туловища'!$J$2:$K$72,2,1),""))))</f>
        <v>26</v>
      </c>
      <c r="P42" s="75">
        <v>16</v>
      </c>
      <c r="Q42" s="77">
        <f>IF(G42=15,VLOOKUP(P42,'Наклон вперед'!$A$2:$B$72,2,1),IF(G42=14,VLOOKUP(P42,'Наклон вперед'!$D$2:$E$72,2,1),IF(G42=13,VLOOKUP(P42,'Наклон вперед'!$G$2:$H$72,2,1),IF(G42=12,VLOOKUP(P42,'Наклон вперед'!$J$2:$K$72,2,1),""))))</f>
        <v>47</v>
      </c>
      <c r="R42" s="75">
        <v>226</v>
      </c>
      <c r="S42" s="77">
        <f>IF(G42=15,VLOOKUP(R42,'Прыжок с места'!$A$2:$B$72,2,1),IF(G42=14,VLOOKUP(R42,'Прыжок с места'!$D$2:$E$72,2,1),IF(G42=13,VLOOKUP(R42,'Прыжок с места'!$G$2:$H$72,2,1),IF(G42=12,VLOOKUP(R42,'Прыжок с места'!$J$2:$K$72,2,1),""))))</f>
        <v>46</v>
      </c>
      <c r="T42" s="76">
        <f t="shared" ref="T42:T47" si="12">SUM(I42,K42,M42,O42,Q42,S42,)</f>
        <v>213</v>
      </c>
      <c r="U42" s="94">
        <f>X42</f>
        <v>4</v>
      </c>
      <c r="W42" s="102">
        <f t="shared" si="4"/>
        <v>213</v>
      </c>
      <c r="X42" s="100">
        <f t="shared" ref="X42:X49" si="13">RANK(W42,$W$9:$W$62)</f>
        <v>4</v>
      </c>
      <c r="Y42" s="101"/>
      <c r="Z42" s="102"/>
      <c r="AA42" s="100"/>
    </row>
    <row r="43" spans="1:27" x14ac:dyDescent="0.25">
      <c r="A43" s="71">
        <v>2</v>
      </c>
      <c r="B43" s="70" t="s">
        <v>128</v>
      </c>
      <c r="C43" s="71" t="s">
        <v>36</v>
      </c>
      <c r="D43" s="124" t="s">
        <v>94</v>
      </c>
      <c r="E43" s="71">
        <v>192</v>
      </c>
      <c r="F43" s="72">
        <v>39367</v>
      </c>
      <c r="G43" s="63">
        <f t="shared" si="11"/>
        <v>13</v>
      </c>
      <c r="H43" s="73">
        <v>2.8819444444444444E-3</v>
      </c>
      <c r="I43" s="77">
        <f>IF(G43=15,VLOOKUP(H43,'Бег 1000 м'!$A$2:$B$200,2,1),IF(G43=14,VLOOKUP(H43,'Бег 1000 м'!$D$2:$E$200,2,1),IF(G43=13,VLOOKUP(H43,'Бег 1000 м'!$G$2:$H$200,2,1),IF(G43=12,VLOOKUP(H43,'Бег 1000 м'!$J$2:$K$200,2,1),""))))</f>
        <v>28</v>
      </c>
      <c r="J43" s="74">
        <v>9.5</v>
      </c>
      <c r="K43" s="77">
        <f>IF(G43=15,VLOOKUP(J43,'Бег 60 м'!$A$2:$B$74,2,1),IF(G43=14,VLOOKUP(J43,'Бег 60 м'!$D$2:$E$74,2,1),IF(G43=13,VLOOKUP(J43,'Бег 60 м'!$G$2:$H$74,2,1),IF(G43=12,VLOOKUP(J43,'Бег 60 м'!$J$2:$K$74,2,1),""))))</f>
        <v>34</v>
      </c>
      <c r="L43" s="75">
        <v>13</v>
      </c>
      <c r="M43" s="77">
        <f>IF(G43=15,VLOOKUP(L43,'Подт Отж'!$A$2:$B$72,2,1),IF(G43=14,VLOOKUP(L43,'Подт Отж'!$D$2:$E$72,2,1),IF(G43=13,VLOOKUP(L43,'Подт Отж'!$G$2:$H$72,2,1),IF(G43=12,VLOOKUP(L43,'Подт Отж'!$J$2:$K$72,2,1),""))))</f>
        <v>50</v>
      </c>
      <c r="N43" s="75">
        <v>31</v>
      </c>
      <c r="O43" s="77">
        <f>IF(G43=15,VLOOKUP(N43,'Подъем туловища'!$A$2:$B$72,2,1),IF(G43=14,VLOOKUP(N43,'Подъем туловища'!$D$2:$E$72,2,1),IF(G43=13,VLOOKUP(N43,'Подъем туловища'!$G$2:$H$72,2,1),IF(G43=12,VLOOKUP(N43,'Подъем туловища'!$J$2:$K$72,2,1),""))))</f>
        <v>40</v>
      </c>
      <c r="P43" s="75">
        <v>8</v>
      </c>
      <c r="Q43" s="77">
        <f>IF(G43=15,VLOOKUP(P43,'Наклон вперед'!$A$2:$B$72,2,1),IF(G43=14,VLOOKUP(P43,'Наклон вперед'!$D$2:$E$72,2,1),IF(G43=13,VLOOKUP(P43,'Наклон вперед'!$G$2:$H$72,2,1),IF(G43=12,VLOOKUP(P43,'Наклон вперед'!$J$2:$K$72,2,1),""))))</f>
        <v>26</v>
      </c>
      <c r="R43" s="75">
        <v>214</v>
      </c>
      <c r="S43" s="77">
        <f>IF(G43=15,VLOOKUP(R43,'Прыжок с места'!$A$2:$B$72,2,1),IF(G43=14,VLOOKUP(R43,'Прыжок с места'!$D$2:$E$72,2,1),IF(G43=13,VLOOKUP(R43,'Прыжок с места'!$G$2:$H$72,2,1),IF(G43=12,VLOOKUP(R43,'Прыжок с места'!$J$2:$K$72,2,1),""))))</f>
        <v>39</v>
      </c>
      <c r="T43" s="76">
        <f t="shared" si="12"/>
        <v>217</v>
      </c>
      <c r="U43" s="94">
        <f t="shared" ref="U43:U47" si="14">X43</f>
        <v>3</v>
      </c>
      <c r="W43" s="102">
        <f t="shared" si="4"/>
        <v>217</v>
      </c>
      <c r="X43" s="100">
        <f t="shared" si="13"/>
        <v>3</v>
      </c>
      <c r="Y43" s="101"/>
      <c r="Z43" s="102"/>
      <c r="AA43" s="100"/>
    </row>
    <row r="44" spans="1:27" x14ac:dyDescent="0.25">
      <c r="A44" s="71">
        <v>3</v>
      </c>
      <c r="B44" s="70" t="s">
        <v>129</v>
      </c>
      <c r="C44" s="71" t="s">
        <v>36</v>
      </c>
      <c r="D44" s="124" t="s">
        <v>94</v>
      </c>
      <c r="E44" s="71">
        <v>171</v>
      </c>
      <c r="F44" s="72">
        <v>39260</v>
      </c>
      <c r="G44" s="63">
        <f t="shared" si="11"/>
        <v>13</v>
      </c>
      <c r="H44" s="73">
        <v>2.6388888888888885E-3</v>
      </c>
      <c r="I44" s="77">
        <f>IF(G44=15,VLOOKUP(H44,'Бег 1000 м'!$A$2:$B$200,2,1),IF(G44=14,VLOOKUP(H44,'Бег 1000 м'!$D$2:$E$200,2,1),IF(G44=13,VLOOKUP(H44,'Бег 1000 м'!$G$2:$H$200,2,1),IF(G44=12,VLOOKUP(H44,'Бег 1000 м'!$J$2:$K$200,2,1),""))))</f>
        <v>38</v>
      </c>
      <c r="J44" s="74">
        <v>9.3000000000000007</v>
      </c>
      <c r="K44" s="77">
        <f>IF(G44=15,VLOOKUP(J44,'Бег 60 м'!$A$2:$B$74,2,1),IF(G44=14,VLOOKUP(J44,'Бег 60 м'!$D$2:$E$74,2,1),IF(G44=13,VLOOKUP(J44,'Бег 60 м'!$G$2:$H$74,2,1),IF(G44=12,VLOOKUP(J44,'Бег 60 м'!$J$2:$K$74,2,1),""))))</f>
        <v>38</v>
      </c>
      <c r="L44" s="75">
        <v>12</v>
      </c>
      <c r="M44" s="77">
        <f>IF(G44=15,VLOOKUP(L44,'Подт Отж'!$A$2:$B$72,2,1),IF(G44=14,VLOOKUP(L44,'Подт Отж'!$D$2:$E$72,2,1),IF(G44=13,VLOOKUP(L44,'Подт Отж'!$G$2:$H$72,2,1),IF(G44=12,VLOOKUP(L44,'Подт Отж'!$J$2:$K$72,2,1),""))))</f>
        <v>46</v>
      </c>
      <c r="N44" s="75">
        <v>24</v>
      </c>
      <c r="O44" s="77">
        <f>IF(G44=15,VLOOKUP(N44,'Подъем туловища'!$A$2:$B$72,2,1),IF(G44=14,VLOOKUP(N44,'Подъем туловища'!$D$2:$E$72,2,1),IF(G44=13,VLOOKUP(N44,'Подъем туловища'!$G$2:$H$72,2,1),IF(G44=12,VLOOKUP(N44,'Подъем туловища'!$J$2:$K$72,2,1),""))))</f>
        <v>26</v>
      </c>
      <c r="P44" s="75">
        <v>4</v>
      </c>
      <c r="Q44" s="77">
        <f>IF(G44=15,VLOOKUP(P44,'Наклон вперед'!$A$2:$B$72,2,1),IF(G44=14,VLOOKUP(P44,'Наклон вперед'!$D$2:$E$72,2,1),IF(G44=13,VLOOKUP(P44,'Наклон вперед'!$G$2:$H$72,2,1),IF(G44=12,VLOOKUP(P44,'Наклон вперед'!$J$2:$K$72,2,1),""))))</f>
        <v>18</v>
      </c>
      <c r="R44" s="75">
        <v>214</v>
      </c>
      <c r="S44" s="77">
        <f>IF(G44=15,VLOOKUP(R44,'Прыжок с места'!$A$2:$B$72,2,1),IF(G44=14,VLOOKUP(R44,'Прыжок с места'!$D$2:$E$72,2,1),IF(G44=13,VLOOKUP(R44,'Прыжок с места'!$G$2:$H$72,2,1),IF(G44=12,VLOOKUP(R44,'Прыжок с места'!$J$2:$K$72,2,1),""))))</f>
        <v>39</v>
      </c>
      <c r="T44" s="76">
        <f t="shared" si="12"/>
        <v>205</v>
      </c>
      <c r="U44" s="94">
        <f t="shared" si="14"/>
        <v>5</v>
      </c>
      <c r="W44" s="102">
        <f t="shared" si="4"/>
        <v>205</v>
      </c>
      <c r="X44" s="100">
        <f t="shared" si="13"/>
        <v>5</v>
      </c>
      <c r="Y44" s="101"/>
      <c r="Z44" s="102"/>
      <c r="AA44" s="100"/>
    </row>
    <row r="45" spans="1:27" x14ac:dyDescent="0.25">
      <c r="A45" s="71">
        <v>4</v>
      </c>
      <c r="B45" s="70" t="s">
        <v>130</v>
      </c>
      <c r="C45" s="71" t="s">
        <v>36</v>
      </c>
      <c r="D45" s="124" t="s">
        <v>94</v>
      </c>
      <c r="E45" s="71">
        <v>164</v>
      </c>
      <c r="F45" s="72">
        <v>39064</v>
      </c>
      <c r="G45" s="63">
        <f t="shared" si="11"/>
        <v>14</v>
      </c>
      <c r="H45" s="73">
        <v>2.6388888888888885E-3</v>
      </c>
      <c r="I45" s="77">
        <f>IF(G45=15,VLOOKUP(H45,'Бег 1000 м'!$A$2:$B$200,2,1),IF(G45=14,VLOOKUP(H45,'Бег 1000 м'!$D$2:$E$200,2,1),IF(G45=13,VLOOKUP(H45,'Бег 1000 м'!$G$2:$H$200,2,1),IF(G45=12,VLOOKUP(H45,'Бег 1000 м'!$J$2:$K$200,2,1),""))))</f>
        <v>33</v>
      </c>
      <c r="J45" s="74">
        <v>9.1</v>
      </c>
      <c r="K45" s="77">
        <f>IF(G45=15,VLOOKUP(J45,'Бег 60 м'!$A$2:$B$74,2,1),IF(G45=14,VLOOKUP(J45,'Бег 60 м'!$D$2:$E$74,2,1),IF(G45=13,VLOOKUP(J45,'Бег 60 м'!$G$2:$H$74,2,1),IF(G45=12,VLOOKUP(J45,'Бег 60 м'!$J$2:$K$74,2,1),""))))</f>
        <v>36</v>
      </c>
      <c r="L45" s="75">
        <v>10</v>
      </c>
      <c r="M45" s="77">
        <f>IF(G45=15,VLOOKUP(L45,'Подт Отж'!$A$2:$B$72,2,1),IF(G45=14,VLOOKUP(L45,'Подт Отж'!$D$2:$E$72,2,1),IF(G45=13,VLOOKUP(L45,'Подт Отж'!$G$2:$H$72,2,1),IF(G45=12,VLOOKUP(L45,'Подт Отж'!$J$2:$K$72,2,1),""))))</f>
        <v>34</v>
      </c>
      <c r="N45" s="75">
        <v>26</v>
      </c>
      <c r="O45" s="77">
        <f>IF(G45=15,VLOOKUP(N45,'Подъем туловища'!$A$2:$B$72,2,1),IF(G45=14,VLOOKUP(N45,'Подъем туловища'!$D$2:$E$72,2,1),IF(G45=13,VLOOKUP(N45,'Подъем туловища'!$G$2:$H$72,2,1),IF(G45=12,VLOOKUP(N45,'Подъем туловища'!$J$2:$K$72,2,1),""))))</f>
        <v>26</v>
      </c>
      <c r="P45" s="75">
        <v>6</v>
      </c>
      <c r="Q45" s="77">
        <f>IF(G45=15,VLOOKUP(P45,'Наклон вперед'!$A$2:$B$72,2,1),IF(G45=14,VLOOKUP(P45,'Наклон вперед'!$D$2:$E$72,2,1),IF(G45=13,VLOOKUP(P45,'Наклон вперед'!$G$2:$H$72,2,1),IF(G45=12,VLOOKUP(P45,'Наклон вперед'!$J$2:$K$72,2,1),""))))</f>
        <v>22</v>
      </c>
      <c r="R45" s="75">
        <v>205</v>
      </c>
      <c r="S45" s="77">
        <f>IF(G45=15,VLOOKUP(R45,'Прыжок с места'!$A$2:$B$72,2,1),IF(G45=14,VLOOKUP(R45,'Прыжок с места'!$D$2:$E$72,2,1),IF(G45=13,VLOOKUP(R45,'Прыжок с места'!$G$2:$H$72,2,1),IF(G45=12,VLOOKUP(R45,'Прыжок с места'!$J$2:$K$72,2,1),""))))</f>
        <v>25</v>
      </c>
      <c r="T45" s="76">
        <f t="shared" si="12"/>
        <v>176</v>
      </c>
      <c r="U45" s="94">
        <f t="shared" si="14"/>
        <v>9</v>
      </c>
      <c r="W45" s="102">
        <f t="shared" si="4"/>
        <v>176</v>
      </c>
      <c r="X45" s="100">
        <f t="shared" si="13"/>
        <v>9</v>
      </c>
      <c r="Y45" s="101"/>
      <c r="Z45" s="102"/>
      <c r="AA45" s="100"/>
    </row>
    <row r="46" spans="1:27" x14ac:dyDescent="0.25">
      <c r="A46" s="71">
        <v>5</v>
      </c>
      <c r="B46" s="70" t="s">
        <v>131</v>
      </c>
      <c r="C46" s="71" t="s">
        <v>36</v>
      </c>
      <c r="D46" s="124" t="s">
        <v>94</v>
      </c>
      <c r="E46" s="71">
        <v>200</v>
      </c>
      <c r="F46" s="72">
        <v>39404</v>
      </c>
      <c r="G46" s="63">
        <f t="shared" si="11"/>
        <v>13</v>
      </c>
      <c r="H46" s="73">
        <v>2.8240740740740739E-3</v>
      </c>
      <c r="I46" s="77">
        <f>IF(G46=15,VLOOKUP(H46,'Бег 1000 м'!$A$2:$B$200,2,1),IF(G46=14,VLOOKUP(H46,'Бег 1000 м'!$D$2:$E$200,2,1),IF(G46=13,VLOOKUP(H46,'Бег 1000 м'!$G$2:$H$200,2,1),IF(G46=12,VLOOKUP(H46,'Бег 1000 м'!$J$2:$K$200,2,1),""))))</f>
        <v>30</v>
      </c>
      <c r="J46" s="74">
        <v>8.8000000000000007</v>
      </c>
      <c r="K46" s="77">
        <f>IF(G46=15,VLOOKUP(J46,'Бег 60 м'!$A$2:$B$74,2,1),IF(G46=14,VLOOKUP(J46,'Бег 60 м'!$D$2:$E$74,2,1),IF(G46=13,VLOOKUP(J46,'Бег 60 м'!$G$2:$H$74,2,1),IF(G46=12,VLOOKUP(J46,'Бег 60 м'!$J$2:$K$74,2,1),""))))</f>
        <v>50</v>
      </c>
      <c r="L46" s="75">
        <v>10</v>
      </c>
      <c r="M46" s="77">
        <f>IF(G46=15,VLOOKUP(L46,'Подт Отж'!$A$2:$B$72,2,1),IF(G46=14,VLOOKUP(L46,'Подт Отж'!$D$2:$E$72,2,1),IF(G46=13,VLOOKUP(L46,'Подт Отж'!$G$2:$H$72,2,1),IF(G46=12,VLOOKUP(L46,'Подт Отж'!$J$2:$K$72,2,1),""))))</f>
        <v>38</v>
      </c>
      <c r="N46" s="75">
        <v>25</v>
      </c>
      <c r="O46" s="77">
        <f>IF(G46=15,VLOOKUP(N46,'Подъем туловища'!$A$2:$B$72,2,1),IF(G46=14,VLOOKUP(N46,'Подъем туловища'!$D$2:$E$72,2,1),IF(G46=13,VLOOKUP(N46,'Подъем туловища'!$G$2:$H$72,2,1),IF(G46=12,VLOOKUP(N46,'Подъем туловища'!$J$2:$K$72,2,1),""))))</f>
        <v>28</v>
      </c>
      <c r="P46" s="75">
        <v>8</v>
      </c>
      <c r="Q46" s="77">
        <f>IF(G46=15,VLOOKUP(P46,'Наклон вперед'!$A$2:$B$72,2,1),IF(G46=14,VLOOKUP(P46,'Наклон вперед'!$D$2:$E$72,2,1),IF(G46=13,VLOOKUP(P46,'Наклон вперед'!$G$2:$H$72,2,1),IF(G46=12,VLOOKUP(P46,'Наклон вперед'!$J$2:$K$72,2,1),""))))</f>
        <v>26</v>
      </c>
      <c r="R46" s="75">
        <v>206</v>
      </c>
      <c r="S46" s="77">
        <f>IF(G46=15,VLOOKUP(R46,'Прыжок с места'!$A$2:$B$72,2,1),IF(G46=14,VLOOKUP(R46,'Прыжок с места'!$D$2:$E$72,2,1),IF(G46=13,VLOOKUP(R46,'Прыжок с места'!$G$2:$H$72,2,1),IF(G46=12,VLOOKUP(R46,'Прыжок с места'!$J$2:$K$72,2,1),""))))</f>
        <v>31</v>
      </c>
      <c r="T46" s="76">
        <f t="shared" si="12"/>
        <v>203</v>
      </c>
      <c r="U46" s="94">
        <f t="shared" si="14"/>
        <v>6</v>
      </c>
      <c r="W46" s="102">
        <f t="shared" si="4"/>
        <v>203</v>
      </c>
      <c r="X46" s="100">
        <f t="shared" si="13"/>
        <v>6</v>
      </c>
      <c r="Y46" s="101"/>
      <c r="Z46" s="102"/>
      <c r="AA46" s="100"/>
    </row>
    <row r="47" spans="1:27" x14ac:dyDescent="0.25">
      <c r="A47" s="71">
        <v>6</v>
      </c>
      <c r="B47" s="70" t="s">
        <v>132</v>
      </c>
      <c r="C47" s="71" t="s">
        <v>36</v>
      </c>
      <c r="D47" s="124" t="s">
        <v>94</v>
      </c>
      <c r="E47" s="71">
        <v>175</v>
      </c>
      <c r="F47" s="72">
        <v>39335</v>
      </c>
      <c r="G47" s="63">
        <f t="shared" si="11"/>
        <v>13</v>
      </c>
      <c r="H47" s="73">
        <v>2.9398148148148148E-3</v>
      </c>
      <c r="I47" s="77">
        <f>IF(G47=15,VLOOKUP(H47,'Бег 1000 м'!$A$2:$B$200,2,1),IF(G47=14,VLOOKUP(H47,'Бег 1000 м'!$D$2:$E$200,2,1),IF(G47=13,VLOOKUP(H47,'Бег 1000 м'!$G$2:$H$200,2,1),IF(G47=12,VLOOKUP(H47,'Бег 1000 м'!$J$2:$K$200,2,1),""))))</f>
        <v>27</v>
      </c>
      <c r="J47" s="74">
        <v>10.199999999999999</v>
      </c>
      <c r="K47" s="77">
        <f>IF(G47=15,VLOOKUP(J47,'Бег 60 м'!$A$2:$B$74,2,1),IF(G47=14,VLOOKUP(J47,'Бег 60 м'!$D$2:$E$74,2,1),IF(G47=13,VLOOKUP(J47,'Бег 60 м'!$G$2:$H$74,2,1),IF(G47=12,VLOOKUP(J47,'Бег 60 м'!$J$2:$K$74,2,1),""))))</f>
        <v>20</v>
      </c>
      <c r="L47" s="75">
        <v>8</v>
      </c>
      <c r="M47" s="77">
        <f>IF(G47=15,VLOOKUP(L47,'Подт Отж'!$A$2:$B$72,2,1),IF(G47=14,VLOOKUP(L47,'Подт Отж'!$D$2:$E$72,2,1),IF(G47=13,VLOOKUP(L47,'Подт Отж'!$G$2:$H$72,2,1),IF(G47=12,VLOOKUP(L47,'Подт Отж'!$J$2:$K$72,2,1),""))))</f>
        <v>30</v>
      </c>
      <c r="N47" s="75">
        <v>29</v>
      </c>
      <c r="O47" s="77">
        <f>IF(G47=15,VLOOKUP(N47,'Подъем туловища'!$A$2:$B$72,2,1),IF(G47=14,VLOOKUP(N47,'Подъем туловища'!$D$2:$E$72,2,1),IF(G47=13,VLOOKUP(N47,'Подъем туловища'!$G$2:$H$72,2,1),IF(G47=12,VLOOKUP(N47,'Подъем туловища'!$J$2:$K$72,2,1),""))))</f>
        <v>36</v>
      </c>
      <c r="P47" s="75">
        <v>1</v>
      </c>
      <c r="Q47" s="77">
        <f>IF(G47=15,VLOOKUP(P47,'Наклон вперед'!$A$2:$B$72,2,1),IF(G47=14,VLOOKUP(P47,'Наклон вперед'!$D$2:$E$72,2,1),IF(G47=13,VLOOKUP(P47,'Наклон вперед'!$G$2:$H$72,2,1),IF(G47=12,VLOOKUP(P47,'Наклон вперед'!$J$2:$K$72,2,1),""))))</f>
        <v>12</v>
      </c>
      <c r="R47" s="75">
        <v>211</v>
      </c>
      <c r="S47" s="77">
        <f>IF(G47=15,VLOOKUP(R47,'Прыжок с места'!$A$2:$B$72,2,1),IF(G47=14,VLOOKUP(R47,'Прыжок с места'!$D$2:$E$72,2,1),IF(G47=13,VLOOKUP(R47,'Прыжок с места'!$G$2:$H$72,2,1),IF(G47=12,VLOOKUP(R47,'Прыжок с места'!$J$2:$K$72,2,1),""))))</f>
        <v>36</v>
      </c>
      <c r="T47" s="76">
        <f t="shared" si="12"/>
        <v>161</v>
      </c>
      <c r="U47" s="94">
        <f t="shared" si="14"/>
        <v>10</v>
      </c>
      <c r="W47" s="102">
        <f t="shared" si="4"/>
        <v>161</v>
      </c>
      <c r="X47" s="100">
        <f t="shared" si="13"/>
        <v>10</v>
      </c>
      <c r="Y47" s="101"/>
      <c r="Z47" s="102"/>
      <c r="AA47" s="100"/>
    </row>
    <row r="48" spans="1:27" x14ac:dyDescent="0.25">
      <c r="A48" s="71">
        <v>7</v>
      </c>
      <c r="B48" s="70"/>
      <c r="C48" s="71"/>
      <c r="D48" s="124"/>
      <c r="E48" s="71"/>
      <c r="F48" s="72"/>
      <c r="G48" s="63"/>
      <c r="H48" s="73"/>
      <c r="I48" s="77"/>
      <c r="J48" s="74"/>
      <c r="K48" s="77"/>
      <c r="L48" s="75"/>
      <c r="M48" s="77"/>
      <c r="N48" s="75"/>
      <c r="O48" s="77"/>
      <c r="P48" s="75"/>
      <c r="Q48" s="77"/>
      <c r="R48" s="75"/>
      <c r="S48" s="77"/>
      <c r="T48" s="76"/>
      <c r="U48" s="94"/>
      <c r="W48" s="102">
        <f t="shared" si="4"/>
        <v>0</v>
      </c>
      <c r="X48" s="100">
        <f t="shared" si="13"/>
        <v>13</v>
      </c>
      <c r="Y48" s="101"/>
      <c r="Z48" s="102"/>
      <c r="AA48" s="100"/>
    </row>
    <row r="49" spans="1:27" ht="15.75" thickBot="1" x14ac:dyDescent="0.3">
      <c r="A49" s="71">
        <v>8</v>
      </c>
      <c r="B49" s="70"/>
      <c r="C49" s="71"/>
      <c r="D49" s="124"/>
      <c r="E49" s="71"/>
      <c r="F49" s="72"/>
      <c r="G49" s="63"/>
      <c r="H49" s="73"/>
      <c r="I49" s="77"/>
      <c r="J49" s="74"/>
      <c r="K49" s="77"/>
      <c r="L49" s="75"/>
      <c r="M49" s="77"/>
      <c r="N49" s="75"/>
      <c r="O49" s="82"/>
      <c r="P49" s="83"/>
      <c r="Q49" s="82"/>
      <c r="R49" s="83"/>
      <c r="S49" s="82"/>
      <c r="T49" s="84"/>
      <c r="U49" s="94"/>
      <c r="W49" s="102">
        <f t="shared" si="4"/>
        <v>0</v>
      </c>
      <c r="X49" s="100">
        <f t="shared" si="13"/>
        <v>13</v>
      </c>
      <c r="Y49" s="101"/>
      <c r="Z49" s="102"/>
      <c r="AA49" s="100"/>
    </row>
    <row r="50" spans="1:27" ht="24.95" customHeight="1" thickBot="1" x14ac:dyDescent="0.3">
      <c r="K50" s="29"/>
      <c r="O50" s="183" t="s">
        <v>34</v>
      </c>
      <c r="P50" s="184"/>
      <c r="Q50" s="184"/>
      <c r="R50" s="184"/>
      <c r="S50" s="89"/>
      <c r="T50" s="88">
        <f>SUM(LARGE(T42:T49,{1,2,3,4,5,6}))</f>
        <v>1175</v>
      </c>
      <c r="W50" s="102"/>
      <c r="X50" s="100"/>
      <c r="Y50" s="101"/>
      <c r="Z50" s="102"/>
      <c r="AA50" s="100"/>
    </row>
    <row r="51" spans="1:27" x14ac:dyDescent="0.25">
      <c r="W51" s="102"/>
      <c r="X51" s="100"/>
      <c r="Y51" s="101"/>
      <c r="Z51" s="102"/>
      <c r="AA51" s="100"/>
    </row>
    <row r="52" spans="1:27" ht="15" customHeight="1" x14ac:dyDescent="0.25">
      <c r="A52" s="196" t="s">
        <v>0</v>
      </c>
      <c r="B52" s="190" t="s">
        <v>1</v>
      </c>
      <c r="C52" s="197" t="s">
        <v>35</v>
      </c>
      <c r="D52" s="187" t="s">
        <v>30</v>
      </c>
      <c r="E52" s="187" t="s">
        <v>31</v>
      </c>
      <c r="F52" s="196" t="s">
        <v>3</v>
      </c>
      <c r="G52" s="187" t="s">
        <v>8</v>
      </c>
      <c r="H52" s="190" t="s">
        <v>21</v>
      </c>
      <c r="I52" s="190"/>
      <c r="J52" s="191" t="s">
        <v>20</v>
      </c>
      <c r="K52" s="191"/>
      <c r="L52" s="192" t="s">
        <v>29</v>
      </c>
      <c r="M52" s="193"/>
      <c r="N52" s="181" t="s">
        <v>22</v>
      </c>
      <c r="O52" s="181"/>
      <c r="P52" s="192" t="s">
        <v>5</v>
      </c>
      <c r="Q52" s="193"/>
      <c r="R52" s="181" t="s">
        <v>23</v>
      </c>
      <c r="S52" s="181"/>
      <c r="T52" s="182" t="s">
        <v>43</v>
      </c>
      <c r="U52" s="182" t="s">
        <v>44</v>
      </c>
      <c r="W52" s="102"/>
      <c r="X52" s="100"/>
      <c r="Y52" s="101"/>
      <c r="Z52" s="102"/>
      <c r="AA52" s="100"/>
    </row>
    <row r="53" spans="1:27" ht="20.25" customHeight="1" x14ac:dyDescent="0.25">
      <c r="A53" s="196"/>
      <c r="B53" s="190"/>
      <c r="C53" s="198"/>
      <c r="D53" s="188"/>
      <c r="E53" s="188"/>
      <c r="F53" s="196"/>
      <c r="G53" s="188"/>
      <c r="H53" s="190"/>
      <c r="I53" s="190"/>
      <c r="J53" s="191"/>
      <c r="K53" s="191"/>
      <c r="L53" s="194"/>
      <c r="M53" s="195"/>
      <c r="N53" s="181"/>
      <c r="O53" s="181"/>
      <c r="P53" s="194"/>
      <c r="Q53" s="195"/>
      <c r="R53" s="181"/>
      <c r="S53" s="181"/>
      <c r="T53" s="182"/>
      <c r="U53" s="182"/>
      <c r="W53" s="102"/>
      <c r="X53" s="100"/>
      <c r="Y53" s="101"/>
      <c r="Z53" s="102"/>
      <c r="AA53" s="100"/>
    </row>
    <row r="54" spans="1:27" x14ac:dyDescent="0.25">
      <c r="A54" s="196"/>
      <c r="B54" s="190"/>
      <c r="C54" s="199"/>
      <c r="D54" s="189"/>
      <c r="E54" s="189"/>
      <c r="F54" s="196"/>
      <c r="G54" s="189"/>
      <c r="H54" s="77" t="s">
        <v>32</v>
      </c>
      <c r="I54" s="77" t="s">
        <v>9</v>
      </c>
      <c r="J54" s="78" t="s">
        <v>32</v>
      </c>
      <c r="K54" s="78" t="s">
        <v>9</v>
      </c>
      <c r="L54" s="78" t="s">
        <v>32</v>
      </c>
      <c r="M54" s="78" t="s">
        <v>9</v>
      </c>
      <c r="N54" s="78" t="s">
        <v>32</v>
      </c>
      <c r="O54" s="78" t="s">
        <v>9</v>
      </c>
      <c r="P54" s="78" t="s">
        <v>32</v>
      </c>
      <c r="Q54" s="78" t="s">
        <v>9</v>
      </c>
      <c r="R54" s="78" t="s">
        <v>32</v>
      </c>
      <c r="S54" s="78" t="s">
        <v>9</v>
      </c>
      <c r="T54" s="182"/>
      <c r="U54" s="182"/>
      <c r="W54" s="102"/>
      <c r="X54" s="100"/>
      <c r="Y54" s="101"/>
      <c r="Z54" s="102"/>
      <c r="AA54" s="100"/>
    </row>
    <row r="55" spans="1:27" x14ac:dyDescent="0.25">
      <c r="A55" s="71">
        <v>1</v>
      </c>
      <c r="B55" s="70" t="s">
        <v>122</v>
      </c>
      <c r="C55" s="71" t="s">
        <v>37</v>
      </c>
      <c r="D55" s="124" t="s">
        <v>94</v>
      </c>
      <c r="E55" s="71">
        <v>185</v>
      </c>
      <c r="F55" s="72">
        <v>39357</v>
      </c>
      <c r="G55" s="63">
        <f t="shared" ref="G55:G60" si="15">DATEDIF(F55,$B$5,"y")</f>
        <v>13</v>
      </c>
      <c r="H55" s="73">
        <v>3.2870370370370367E-3</v>
      </c>
      <c r="I55" s="77">
        <f>IF(G55=15,VLOOKUP(H55,'Бег 1000 м'!$N$2:$O$194,2,1),IF(G55=14,VLOOKUP(H55,'Бег 1000 м'!$Q$2:$R$194,2,1),IF(G55=13,VLOOKUP(H55,'Бег 1000 м'!$T$2:$U$204,2,1),IF(G55=12,VLOOKUP(H55,'Бег 1000 м'!$W$2:$X$214,2,1),""))))</f>
        <v>27</v>
      </c>
      <c r="J55" s="74">
        <v>10</v>
      </c>
      <c r="K55" s="77">
        <f>IF(G55=15,VLOOKUP(J55,'Бег 60 м'!$M$2:$N$74,2,1),IF(G55=14,VLOOKUP(J55,'Бег 60 м'!$P$2:$Q$74,2,1),IF(G55=13,VLOOKUP(J55,'Бег 60 м'!$S$2:$T$74,2,1),IF(G55=12,VLOOKUP(J55,'Бег 60 м'!$V$2:$W$74,2,1),""))))</f>
        <v>37</v>
      </c>
      <c r="L55" s="75">
        <v>7</v>
      </c>
      <c r="M55" s="77">
        <f>IF(G55=15,VLOOKUP(L55,'Подт Отж'!$N$2:$O$72,2,1),IF(G55=14,VLOOKUP(L55,'Подт Отж'!$Q$2:$R$72,2,1),IF(G55=13,VLOOKUP(L55,'Подт Отж'!$T$2:$U$72,2,1),IF(G55=12,VLOOKUP(L55,'Подт Отж'!$W$2:$X$72,2,1),""))))</f>
        <v>6</v>
      </c>
      <c r="N55" s="75">
        <v>23</v>
      </c>
      <c r="O55" s="77">
        <f>IF(G55=15,VLOOKUP(N55,'Подъем туловища'!$M$2:$N$72,2,1),IF(G55=14,VLOOKUP(N55,'Подъем туловища'!$P$2:$Q$72,2,1),IF(G55=13,VLOOKUP(N55,'Подъем туловища'!$S$2:$T$72,2,1),IF(G55=12,VLOOKUP(N55,'Подъем туловища'!$V$2:$W$72,2,1),""))))</f>
        <v>25</v>
      </c>
      <c r="P55" s="75">
        <v>17</v>
      </c>
      <c r="Q55" s="77">
        <f>IF(G55=15,VLOOKUP(P55,'Наклон вперед'!$M$2:$N$72,2,1),IF(G55=14,VLOOKUP(P55,'Наклон вперед'!$P$2:$Q$72,2,1),IF(G55=13,VLOOKUP(P55,'Наклон вперед'!$S$2:$T$72,2,1),IF(G55=12,VLOOKUP(P55,'Наклон вперед'!$V$2:$W$72,2,1),""))))</f>
        <v>38</v>
      </c>
      <c r="R55" s="75">
        <v>181</v>
      </c>
      <c r="S55" s="77">
        <f>IF(G55=15,VLOOKUP(R55,'Прыжок с места'!$M$2:$N$72,2,1),IF(G55=14,VLOOKUP(R55,'Прыжок с места'!$P$2:$Q$72,2,1),IF(G55=13,VLOOKUP(R55,'Прыжок с места'!$S$2:$T$72,2,1),IF(G55=12,VLOOKUP(R55,'Прыжок с места'!$V$2:$W$72,2,1),""))))</f>
        <v>28</v>
      </c>
      <c r="T55" s="76">
        <f>SUM(I55,K55,M55,O55,Q55,S55,)</f>
        <v>161</v>
      </c>
      <c r="U55" s="94">
        <f>AA55</f>
        <v>7</v>
      </c>
      <c r="W55" s="102"/>
      <c r="X55" s="100"/>
      <c r="Y55" s="101"/>
      <c r="Z55" s="102">
        <f t="shared" si="7"/>
        <v>161</v>
      </c>
      <c r="AA55" s="100">
        <f t="shared" ref="AA55:AA62" si="16">RANK(Z55,$Z$9:$Z$62)</f>
        <v>7</v>
      </c>
    </row>
    <row r="56" spans="1:27" x14ac:dyDescent="0.25">
      <c r="A56" s="71">
        <v>2</v>
      </c>
      <c r="B56" s="70" t="s">
        <v>123</v>
      </c>
      <c r="C56" s="71" t="s">
        <v>37</v>
      </c>
      <c r="D56" s="124" t="s">
        <v>94</v>
      </c>
      <c r="E56" s="71">
        <v>74</v>
      </c>
      <c r="F56" s="72">
        <v>39127</v>
      </c>
      <c r="G56" s="63">
        <f t="shared" si="15"/>
        <v>14</v>
      </c>
      <c r="H56" s="73">
        <v>3.7268518518518514E-3</v>
      </c>
      <c r="I56" s="77">
        <f>IF(G56=15,VLOOKUP(H56,'Бег 1000 м'!$N$2:$O$194,2,1),IF(G56=14,VLOOKUP(H56,'Бег 1000 м'!$Q$2:$R$194,2,1),IF(G56=13,VLOOKUP(H56,'Бег 1000 м'!$T$2:$U$204,2,1),IF(G56=12,VLOOKUP(H56,'Бег 1000 м'!$W$2:$X$214,2,1),""))))</f>
        <v>13</v>
      </c>
      <c r="J56" s="74">
        <v>9.9</v>
      </c>
      <c r="K56" s="77">
        <f>IF(G56=15,VLOOKUP(J56,'Бег 60 м'!$M$2:$N$74,2,1),IF(G56=14,VLOOKUP(J56,'Бег 60 м'!$P$2:$Q$74,2,1),IF(G56=13,VLOOKUP(J56,'Бег 60 м'!$S$2:$T$74,2,1),IF(G56=12,VLOOKUP(J56,'Бег 60 м'!$V$2:$W$74,2,1),""))))</f>
        <v>33</v>
      </c>
      <c r="L56" s="75">
        <v>20</v>
      </c>
      <c r="M56" s="77">
        <f>IF(G56=15,VLOOKUP(L56,'Подт Отж'!$N$2:$O$72,2,1),IF(G56=14,VLOOKUP(L56,'Подт Отж'!$Q$2:$R$72,2,1),IF(G56=13,VLOOKUP(L56,'Подт Отж'!$T$2:$U$72,2,1),IF(G56=12,VLOOKUP(L56,'Подт Отж'!$W$2:$X$72,2,1),""))))</f>
        <v>26</v>
      </c>
      <c r="N56" s="75">
        <v>15</v>
      </c>
      <c r="O56" s="77">
        <f>IF(G56=15,VLOOKUP(N56,'Подъем туловища'!$M$2:$N$72,2,1),IF(G56=14,VLOOKUP(N56,'Подъем туловища'!$P$2:$Q$72,2,1),IF(G56=13,VLOOKUP(N56,'Подъем туловища'!$S$2:$T$72,2,1),IF(G56=12,VLOOKUP(N56,'Подъем туловища'!$V$2:$W$72,2,1),""))))</f>
        <v>13</v>
      </c>
      <c r="P56" s="75">
        <v>12</v>
      </c>
      <c r="Q56" s="77">
        <f>IF(G56=15,VLOOKUP(P56,'Наклон вперед'!$M$2:$N$72,2,1),IF(G56=14,VLOOKUP(P56,'Наклон вперед'!$P$2:$Q$72,2,1),IF(G56=13,VLOOKUP(P56,'Наклон вперед'!$S$2:$T$72,2,1),IF(G56=12,VLOOKUP(P56,'Наклон вперед'!$V$2:$W$72,2,1),""))))</f>
        <v>24</v>
      </c>
      <c r="R56" s="75">
        <v>184</v>
      </c>
      <c r="S56" s="77">
        <f>IF(G56=15,VLOOKUP(R56,'Прыжок с места'!$M$2:$N$72,2,1),IF(G56=14,VLOOKUP(R56,'Прыжок с места'!$P$2:$Q$72,2,1),IF(G56=13,VLOOKUP(R56,'Прыжок с места'!$S$2:$T$72,2,1),IF(G56=12,VLOOKUP(R56,'Прыжок с места'!$V$2:$W$72,2,1),""))))</f>
        <v>30</v>
      </c>
      <c r="T56" s="76">
        <f t="shared" ref="T56:T60" si="17">SUM(I56,K56,M56,O56,Q56,S56,)</f>
        <v>139</v>
      </c>
      <c r="U56" s="94">
        <f t="shared" ref="U56:U60" si="18">AA56</f>
        <v>10</v>
      </c>
      <c r="W56" s="102"/>
      <c r="X56" s="100"/>
      <c r="Y56" s="101"/>
      <c r="Z56" s="102">
        <f t="shared" si="7"/>
        <v>139</v>
      </c>
      <c r="AA56" s="100">
        <f t="shared" si="16"/>
        <v>10</v>
      </c>
    </row>
    <row r="57" spans="1:27" x14ac:dyDescent="0.25">
      <c r="A57" s="71">
        <v>3</v>
      </c>
      <c r="B57" s="70" t="s">
        <v>124</v>
      </c>
      <c r="C57" s="71" t="s">
        <v>37</v>
      </c>
      <c r="D57" s="124" t="s">
        <v>94</v>
      </c>
      <c r="E57" s="71">
        <v>157</v>
      </c>
      <c r="F57" s="72">
        <v>39339</v>
      </c>
      <c r="G57" s="63">
        <f t="shared" si="15"/>
        <v>13</v>
      </c>
      <c r="H57" s="73">
        <v>3.5995370370370369E-3</v>
      </c>
      <c r="I57" s="77">
        <f>IF(G57=15,VLOOKUP(H57,'Бег 1000 м'!$N$2:$O$194,2,1),IF(G57=14,VLOOKUP(H57,'Бег 1000 м'!$Q$2:$R$194,2,1),IF(G57=13,VLOOKUP(H57,'Бег 1000 м'!$T$2:$U$204,2,1),IF(G57=12,VLOOKUP(H57,'Бег 1000 м'!$W$2:$X$214,2,1),""))))</f>
        <v>18</v>
      </c>
      <c r="J57" s="74">
        <v>10.6</v>
      </c>
      <c r="K57" s="77">
        <f>IF(G57=15,VLOOKUP(J57,'Бег 60 м'!$M$2:$N$74,2,1),IF(G57=14,VLOOKUP(J57,'Бег 60 м'!$P$2:$Q$74,2,1),IF(G57=13,VLOOKUP(J57,'Бег 60 м'!$S$2:$T$74,2,1),IF(G57=12,VLOOKUP(J57,'Бег 60 м'!$V$2:$W$74,2,1),""))))</f>
        <v>25</v>
      </c>
      <c r="L57" s="75">
        <v>10</v>
      </c>
      <c r="M57" s="77">
        <f>IF(G57=15,VLOOKUP(L57,'Подт Отж'!$N$2:$O$72,2,1),IF(G57=14,VLOOKUP(L57,'Подт Отж'!$Q$2:$R$72,2,1),IF(G57=13,VLOOKUP(L57,'Подт Отж'!$T$2:$U$72,2,1),IF(G57=12,VLOOKUP(L57,'Подт Отж'!$W$2:$X$72,2,1),""))))</f>
        <v>9</v>
      </c>
      <c r="N57" s="75">
        <v>17</v>
      </c>
      <c r="O57" s="77">
        <f>IF(G57=15,VLOOKUP(N57,'Подъем туловища'!$M$2:$N$72,2,1),IF(G57=14,VLOOKUP(N57,'Подъем туловища'!$P$2:$Q$72,2,1),IF(G57=13,VLOOKUP(N57,'Подъем туловища'!$S$2:$T$72,2,1),IF(G57=12,VLOOKUP(N57,'Подъем туловища'!$V$2:$W$72,2,1),""))))</f>
        <v>15</v>
      </c>
      <c r="P57" s="75">
        <v>26</v>
      </c>
      <c r="Q57" s="77">
        <f>IF(G57=15,VLOOKUP(P57,'Наклон вперед'!$M$2:$N$72,2,1),IF(G57=14,VLOOKUP(P57,'Наклон вперед'!$P$2:$Q$72,2,1),IF(G57=13,VLOOKUP(P57,'Наклон вперед'!$S$2:$T$72,2,1),IF(G57=12,VLOOKUP(P57,'Наклон вперед'!$V$2:$W$72,2,1),""))))</f>
        <v>60</v>
      </c>
      <c r="R57" s="75">
        <v>179</v>
      </c>
      <c r="S57" s="77">
        <f>IF(G57=15,VLOOKUP(R57,'Прыжок с места'!$M$2:$N$72,2,1),IF(G57=14,VLOOKUP(R57,'Прыжок с места'!$P$2:$Q$72,2,1),IF(G57=13,VLOOKUP(R57,'Прыжок с места'!$S$2:$T$72,2,1),IF(G57=12,VLOOKUP(R57,'Прыжок с места'!$V$2:$W$72,2,1),""))))</f>
        <v>27</v>
      </c>
      <c r="T57" s="76">
        <f t="shared" si="17"/>
        <v>154</v>
      </c>
      <c r="U57" s="94">
        <f t="shared" si="18"/>
        <v>8</v>
      </c>
      <c r="W57" s="102"/>
      <c r="X57" s="100"/>
      <c r="Y57" s="101"/>
      <c r="Z57" s="102">
        <f t="shared" si="7"/>
        <v>154</v>
      </c>
      <c r="AA57" s="100">
        <f t="shared" si="16"/>
        <v>8</v>
      </c>
    </row>
    <row r="58" spans="1:27" x14ac:dyDescent="0.25">
      <c r="A58" s="71">
        <v>4</v>
      </c>
      <c r="B58" s="70" t="s">
        <v>125</v>
      </c>
      <c r="C58" s="71" t="s">
        <v>37</v>
      </c>
      <c r="D58" s="124" t="s">
        <v>94</v>
      </c>
      <c r="E58" s="71">
        <v>108</v>
      </c>
      <c r="F58" s="72">
        <v>39078</v>
      </c>
      <c r="G58" s="63">
        <f t="shared" si="15"/>
        <v>14</v>
      </c>
      <c r="H58" s="73">
        <v>100</v>
      </c>
      <c r="I58" s="77">
        <f>IF(G58=15,VLOOKUP(H58,'Бег 1000 м'!$N$2:$O$194,2,1),IF(G58=14,VLOOKUP(H58,'Бег 1000 м'!$Q$2:$R$194,2,1),IF(G58=13,VLOOKUP(H58,'Бег 1000 м'!$T$2:$U$204,2,1),IF(G58=12,VLOOKUP(H58,'Бег 1000 м'!$W$2:$X$214,2,1),""))))</f>
        <v>0</v>
      </c>
      <c r="J58" s="74">
        <v>10.3</v>
      </c>
      <c r="K58" s="77">
        <f>IF(G58=15,VLOOKUP(J58,'Бег 60 м'!$M$2:$N$74,2,1),IF(G58=14,VLOOKUP(J58,'Бег 60 м'!$P$2:$Q$74,2,1),IF(G58=13,VLOOKUP(J58,'Бег 60 м'!$S$2:$T$74,2,1),IF(G58=12,VLOOKUP(J58,'Бег 60 м'!$V$2:$W$74,2,1),""))))</f>
        <v>25</v>
      </c>
      <c r="L58" s="75">
        <v>7</v>
      </c>
      <c r="M58" s="77">
        <f>IF(G58=15,VLOOKUP(L58,'Подт Отж'!$N$2:$O$72,2,1),IF(G58=14,VLOOKUP(L58,'Подт Отж'!$Q$2:$R$72,2,1),IF(G58=13,VLOOKUP(L58,'Подт Отж'!$T$2:$U$72,2,1),IF(G58=12,VLOOKUP(L58,'Подт Отж'!$W$2:$X$72,2,1),""))))</f>
        <v>5</v>
      </c>
      <c r="N58" s="75">
        <v>20</v>
      </c>
      <c r="O58" s="77">
        <f>IF(G58=15,VLOOKUP(N58,'Подъем туловища'!$M$2:$N$72,2,1),IF(G58=14,VLOOKUP(N58,'Подъем туловища'!$P$2:$Q$72,2,1),IF(G58=13,VLOOKUP(N58,'Подъем туловища'!$S$2:$T$72,2,1),IF(G58=12,VLOOKUP(N58,'Подъем туловища'!$V$2:$W$72,2,1),""))))</f>
        <v>19</v>
      </c>
      <c r="P58" s="75">
        <v>6</v>
      </c>
      <c r="Q58" s="77">
        <f>IF(G58=15,VLOOKUP(P58,'Наклон вперед'!$M$2:$N$72,2,1),IF(G58=14,VLOOKUP(P58,'Наклон вперед'!$P$2:$Q$72,2,1),IF(G58=13,VLOOKUP(P58,'Наклон вперед'!$S$2:$T$72,2,1),IF(G58=12,VLOOKUP(P58,'Наклон вперед'!$V$2:$W$72,2,1),""))))</f>
        <v>12</v>
      </c>
      <c r="R58" s="75">
        <v>159</v>
      </c>
      <c r="S58" s="77">
        <f>IF(G58=15,VLOOKUP(R58,'Прыжок с места'!$M$2:$N$72,2,1),IF(G58=14,VLOOKUP(R58,'Прыжок с места'!$P$2:$Q$72,2,1),IF(G58=13,VLOOKUP(R58,'Прыжок с места'!$S$2:$T$72,2,1),IF(G58=12,VLOOKUP(R58,'Прыжок с места'!$V$2:$W$72,2,1),""))))</f>
        <v>17</v>
      </c>
      <c r="T58" s="76">
        <f t="shared" si="17"/>
        <v>78</v>
      </c>
      <c r="U58" s="94">
        <f t="shared" si="18"/>
        <v>11</v>
      </c>
      <c r="W58" s="102"/>
      <c r="X58" s="100"/>
      <c r="Y58" s="101"/>
      <c r="Z58" s="102">
        <f t="shared" si="7"/>
        <v>78</v>
      </c>
      <c r="AA58" s="100">
        <f t="shared" si="16"/>
        <v>11</v>
      </c>
    </row>
    <row r="59" spans="1:27" x14ac:dyDescent="0.25">
      <c r="A59" s="71">
        <v>5</v>
      </c>
      <c r="B59" s="70" t="s">
        <v>126</v>
      </c>
      <c r="C59" s="71" t="s">
        <v>37</v>
      </c>
      <c r="D59" s="124" t="s">
        <v>94</v>
      </c>
      <c r="E59" s="71">
        <v>71</v>
      </c>
      <c r="F59" s="72">
        <v>39358</v>
      </c>
      <c r="G59" s="63">
        <f t="shared" si="15"/>
        <v>13</v>
      </c>
      <c r="H59" s="73">
        <v>4.1203703703703706E-3</v>
      </c>
      <c r="I59" s="77">
        <f>IF(G59=15,VLOOKUP(H59,'Бег 1000 м'!$N$2:$O$194,2,1),IF(G59=14,VLOOKUP(H59,'Бег 1000 м'!$Q$2:$R$194,2,1),IF(G59=13,VLOOKUP(H59,'Бег 1000 м'!$T$2:$U$204,2,1),IF(G59=12,VLOOKUP(H59,'Бег 1000 м'!$W$2:$X$214,2,1),""))))</f>
        <v>7</v>
      </c>
      <c r="J59" s="74">
        <v>10.5</v>
      </c>
      <c r="K59" s="77">
        <f>IF(G59=15,VLOOKUP(J59,'Бег 60 м'!$M$2:$N$74,2,1),IF(G59=14,VLOOKUP(J59,'Бег 60 м'!$P$2:$Q$74,2,1),IF(G59=13,VLOOKUP(J59,'Бег 60 м'!$S$2:$T$74,2,1),IF(G59=12,VLOOKUP(J59,'Бег 60 м'!$V$2:$W$74,2,1),""))))</f>
        <v>27</v>
      </c>
      <c r="L59" s="75">
        <v>1</v>
      </c>
      <c r="M59" s="77">
        <f>IF(G59=15,VLOOKUP(L59,'Подт Отж'!$N$2:$O$72,2,1),IF(G59=14,VLOOKUP(L59,'Подт Отж'!$Q$2:$R$72,2,1),IF(G59=13,VLOOKUP(L59,'Подт Отж'!$T$2:$U$72,2,1),IF(G59=12,VLOOKUP(L59,'Подт Отж'!$W$2:$X$72,2,1),""))))</f>
        <v>0</v>
      </c>
      <c r="N59" s="75">
        <v>18</v>
      </c>
      <c r="O59" s="77">
        <f>IF(G59=15,VLOOKUP(N59,'Подъем туловища'!$M$2:$N$72,2,1),IF(G59=14,VLOOKUP(N59,'Подъем туловища'!$P$2:$Q$72,2,1),IF(G59=13,VLOOKUP(N59,'Подъем туловища'!$S$2:$T$72,2,1),IF(G59=12,VLOOKUP(N59,'Подъем туловища'!$V$2:$W$72,2,1),""))))</f>
        <v>16</v>
      </c>
      <c r="P59" s="75">
        <v>27</v>
      </c>
      <c r="Q59" s="77">
        <f>IF(G59=15,VLOOKUP(P59,'Наклон вперед'!$M$2:$N$72,2,1),IF(G59=14,VLOOKUP(P59,'Наклон вперед'!$P$2:$Q$72,2,1),IF(G59=13,VLOOKUP(P59,'Наклон вперед'!$S$2:$T$72,2,1),IF(G59=12,VLOOKUP(P59,'Наклон вперед'!$V$2:$W$72,2,1),""))))</f>
        <v>62</v>
      </c>
      <c r="R59" s="75">
        <v>196</v>
      </c>
      <c r="S59" s="77">
        <f>IF(G59=15,VLOOKUP(R59,'Прыжок с места'!$M$2:$N$72,2,1),IF(G59=14,VLOOKUP(R59,'Прыжок с места'!$P$2:$Q$72,2,1),IF(G59=13,VLOOKUP(R59,'Прыжок с места'!$S$2:$T$72,2,1),IF(G59=12,VLOOKUP(R59,'Прыжок с места'!$V$2:$W$72,2,1),""))))</f>
        <v>36</v>
      </c>
      <c r="T59" s="76">
        <f t="shared" si="17"/>
        <v>148</v>
      </c>
      <c r="U59" s="94">
        <f t="shared" si="18"/>
        <v>9</v>
      </c>
      <c r="W59" s="102"/>
      <c r="X59" s="100"/>
      <c r="Y59" s="101"/>
      <c r="Z59" s="102">
        <f t="shared" si="7"/>
        <v>148</v>
      </c>
      <c r="AA59" s="100">
        <f t="shared" si="16"/>
        <v>9</v>
      </c>
    </row>
    <row r="60" spans="1:27" x14ac:dyDescent="0.25">
      <c r="A60" s="71">
        <v>6</v>
      </c>
      <c r="B60" s="70"/>
      <c r="C60" s="71" t="s">
        <v>37</v>
      </c>
      <c r="D60" s="124" t="s">
        <v>94</v>
      </c>
      <c r="E60" s="71"/>
      <c r="F60" s="72">
        <v>44349</v>
      </c>
      <c r="G60" s="63">
        <f t="shared" si="15"/>
        <v>0</v>
      </c>
      <c r="H60" s="73"/>
      <c r="I60" s="77" t="str">
        <f>IF(G60=15,VLOOKUP(H60,'Бег 1000 м'!$N$2:$O$194,2,1),IF(G60=14,VLOOKUP(H60,'Бег 1000 м'!$Q$2:$R$194,2,1),IF(G60=13,VLOOKUP(H60,'Бег 1000 м'!$T$2:$U$204,2,1),IF(G60=12,VLOOKUP(H60,'Бег 1000 м'!$W$2:$X$214,2,1),""))))</f>
        <v/>
      </c>
      <c r="J60" s="74"/>
      <c r="K60" s="77" t="str">
        <f>IF(G60=15,VLOOKUP(J60,'Бег 60 м'!$M$2:$N$74,2,1),IF(G60=14,VLOOKUP(J60,'Бег 60 м'!$P$2:$Q$74,2,1),IF(G60=13,VLOOKUP(J60,'Бег 60 м'!$S$2:$T$74,2,1),IF(G60=12,VLOOKUP(J60,'Бег 60 м'!$V$2:$W$74,2,1),""))))</f>
        <v/>
      </c>
      <c r="L60" s="75"/>
      <c r="M60" s="77" t="str">
        <f>IF(G60=15,VLOOKUP(L60,'Подт Отж'!$N$2:$O$72,2,1),IF(G60=14,VLOOKUP(L60,'Подт Отж'!$Q$2:$R$72,2,1),IF(G60=13,VLOOKUP(L60,'Подт Отж'!$T$2:$U$72,2,1),IF(G60=12,VLOOKUP(L60,'Подт Отж'!$W$2:$X$72,2,1),""))))</f>
        <v/>
      </c>
      <c r="N60" s="75"/>
      <c r="O60" s="77" t="str">
        <f>IF(G60=15,VLOOKUP(N60,'Подъем туловища'!$M$2:$N$72,2,1),IF(G60=14,VLOOKUP(N60,'Подъем туловища'!$P$2:$Q$72,2,1),IF(G60=13,VLOOKUP(N60,'Подъем туловища'!$S$2:$T$72,2,1),IF(G60=12,VLOOKUP(N60,'Подъем туловища'!$V$2:$W$72,2,1),""))))</f>
        <v/>
      </c>
      <c r="P60" s="75"/>
      <c r="Q60" s="77" t="str">
        <f>IF(G60=15,VLOOKUP(P60,'Наклон вперед'!$M$2:$N$72,2,1),IF(G60=14,VLOOKUP(P60,'Наклон вперед'!$P$2:$Q$72,2,1),IF(G60=13,VLOOKUP(P60,'Наклон вперед'!$S$2:$T$72,2,1),IF(G60=12,VLOOKUP(P60,'Наклон вперед'!$V$2:$W$72,2,1),""))))</f>
        <v/>
      </c>
      <c r="R60" s="75"/>
      <c r="S60" s="77" t="str">
        <f>IF(G60=15,VLOOKUP(R60,'Прыжок с места'!$M$2:$N$72,2,1),IF(G60=14,VLOOKUP(R60,'Прыжок с места'!$P$2:$Q$72,2,1),IF(G60=13,VLOOKUP(R60,'Прыжок с места'!$S$2:$T$72,2,1),IF(G60=12,VLOOKUP(R60,'Прыжок с места'!$V$2:$W$72,2,1),""))))</f>
        <v/>
      </c>
      <c r="T60" s="177">
        <f t="shared" si="17"/>
        <v>0</v>
      </c>
      <c r="U60" s="94">
        <f t="shared" si="18"/>
        <v>12</v>
      </c>
      <c r="W60" s="102"/>
      <c r="X60" s="100"/>
      <c r="Y60" s="101"/>
      <c r="Z60" s="102">
        <f t="shared" si="7"/>
        <v>0</v>
      </c>
      <c r="AA60" s="100">
        <f t="shared" si="16"/>
        <v>12</v>
      </c>
    </row>
    <row r="61" spans="1:27" x14ac:dyDescent="0.25">
      <c r="A61" s="71">
        <v>7</v>
      </c>
      <c r="B61" s="70"/>
      <c r="C61" s="71"/>
      <c r="D61" s="124"/>
      <c r="E61" s="71"/>
      <c r="F61" s="72"/>
      <c r="G61" s="63"/>
      <c r="H61" s="73"/>
      <c r="I61" s="77"/>
      <c r="J61" s="74"/>
      <c r="K61" s="77"/>
      <c r="L61" s="75"/>
      <c r="M61" s="77"/>
      <c r="N61" s="75"/>
      <c r="O61" s="77"/>
      <c r="P61" s="75"/>
      <c r="Q61" s="77"/>
      <c r="R61" s="75"/>
      <c r="S61" s="77"/>
      <c r="T61" s="76"/>
      <c r="U61" s="94"/>
      <c r="W61" s="102"/>
      <c r="X61" s="100"/>
      <c r="Y61" s="101"/>
      <c r="Z61" s="102">
        <f t="shared" si="7"/>
        <v>0</v>
      </c>
      <c r="AA61" s="100">
        <f t="shared" si="16"/>
        <v>12</v>
      </c>
    </row>
    <row r="62" spans="1:27" ht="15.75" thickBot="1" x14ac:dyDescent="0.3">
      <c r="A62" s="71">
        <v>8</v>
      </c>
      <c r="B62" s="70"/>
      <c r="C62" s="71"/>
      <c r="D62" s="124"/>
      <c r="E62" s="71"/>
      <c r="F62" s="72"/>
      <c r="G62" s="63"/>
      <c r="H62" s="73"/>
      <c r="I62" s="77"/>
      <c r="J62" s="74"/>
      <c r="K62" s="77"/>
      <c r="L62" s="75"/>
      <c r="M62" s="77"/>
      <c r="N62" s="75"/>
      <c r="O62" s="77"/>
      <c r="P62" s="75"/>
      <c r="Q62" s="77"/>
      <c r="R62" s="75"/>
      <c r="S62" s="77"/>
      <c r="T62" s="76"/>
      <c r="U62" s="94"/>
      <c r="W62" s="102"/>
      <c r="X62" s="100"/>
      <c r="Y62" s="101"/>
      <c r="Z62" s="102">
        <f t="shared" si="7"/>
        <v>0</v>
      </c>
      <c r="AA62" s="100">
        <f t="shared" si="16"/>
        <v>12</v>
      </c>
    </row>
    <row r="63" spans="1:27" ht="24.95" customHeight="1" thickBot="1" x14ac:dyDescent="0.3">
      <c r="O63" s="183" t="s">
        <v>34</v>
      </c>
      <c r="P63" s="184"/>
      <c r="Q63" s="184"/>
      <c r="R63" s="184"/>
      <c r="S63" s="89"/>
      <c r="T63" s="88">
        <f>SUM(LARGE(T55:T62,{1,2,3,4,5,6}))</f>
        <v>680</v>
      </c>
    </row>
    <row r="64" spans="1:27" ht="15.75" thickBot="1" x14ac:dyDescent="0.3"/>
    <row r="65" spans="2:10" ht="21.75" thickBot="1" x14ac:dyDescent="0.35">
      <c r="B65" s="185" t="s">
        <v>38</v>
      </c>
      <c r="C65" s="186"/>
      <c r="D65" s="90">
        <f>T50+T63</f>
        <v>1855</v>
      </c>
      <c r="H65" s="91" t="s">
        <v>7</v>
      </c>
      <c r="I65" s="87"/>
      <c r="J65" s="90">
        <f>' ком зачет многоборье'!E8</f>
        <v>2</v>
      </c>
    </row>
  </sheetData>
  <sheetProtection sheet="1" objects="1" scenarios="1"/>
  <mergeCells count="77">
    <mergeCell ref="U52:U54"/>
    <mergeCell ref="W6:W8"/>
    <mergeCell ref="X6:X8"/>
    <mergeCell ref="W3:AA3"/>
    <mergeCell ref="Z6:Z8"/>
    <mergeCell ref="AA6:AA8"/>
    <mergeCell ref="J6:K7"/>
    <mergeCell ref="L6:M7"/>
    <mergeCell ref="U6:U8"/>
    <mergeCell ref="U19:U21"/>
    <mergeCell ref="U39:U41"/>
    <mergeCell ref="N6:O7"/>
    <mergeCell ref="P6:Q7"/>
    <mergeCell ref="R6:S7"/>
    <mergeCell ref="T6:T8"/>
    <mergeCell ref="T39:T41"/>
    <mergeCell ref="F36:R36"/>
    <mergeCell ref="O30:R30"/>
    <mergeCell ref="A34:T34"/>
    <mergeCell ref="A35:T35"/>
    <mergeCell ref="H6:I7"/>
    <mergeCell ref="B6:B8"/>
    <mergeCell ref="D6:D8"/>
    <mergeCell ref="E6:E8"/>
    <mergeCell ref="F6:F8"/>
    <mergeCell ref="A19:A21"/>
    <mergeCell ref="B19:B21"/>
    <mergeCell ref="D19:D21"/>
    <mergeCell ref="E19:E21"/>
    <mergeCell ref="F19:F21"/>
    <mergeCell ref="A6:A8"/>
    <mergeCell ref="B32:C32"/>
    <mergeCell ref="L19:M20"/>
    <mergeCell ref="N19:O20"/>
    <mergeCell ref="P19:Q20"/>
    <mergeCell ref="A1:T1"/>
    <mergeCell ref="A2:T2"/>
    <mergeCell ref="F3:R3"/>
    <mergeCell ref="R19:S20"/>
    <mergeCell ref="T19:T21"/>
    <mergeCell ref="O17:R17"/>
    <mergeCell ref="C6:C8"/>
    <mergeCell ref="C19:C21"/>
    <mergeCell ref="G19:G21"/>
    <mergeCell ref="H19:I20"/>
    <mergeCell ref="J19:K20"/>
    <mergeCell ref="G6:G8"/>
    <mergeCell ref="O50:R50"/>
    <mergeCell ref="A39:A41"/>
    <mergeCell ref="B39:B41"/>
    <mergeCell ref="C39:C41"/>
    <mergeCell ref="D39:D41"/>
    <mergeCell ref="E39:E41"/>
    <mergeCell ref="F39:F41"/>
    <mergeCell ref="L39:M40"/>
    <mergeCell ref="N39:O40"/>
    <mergeCell ref="P39:Q40"/>
    <mergeCell ref="R39:S40"/>
    <mergeCell ref="G39:G41"/>
    <mergeCell ref="H39:I40"/>
    <mergeCell ref="J39:K40"/>
    <mergeCell ref="A52:A54"/>
    <mergeCell ref="B52:B54"/>
    <mergeCell ref="C52:C54"/>
    <mergeCell ref="D52:D54"/>
    <mergeCell ref="E52:E54"/>
    <mergeCell ref="R52:S53"/>
    <mergeCell ref="T52:T54"/>
    <mergeCell ref="O63:R63"/>
    <mergeCell ref="B65:C65"/>
    <mergeCell ref="G52:G54"/>
    <mergeCell ref="H52:I53"/>
    <mergeCell ref="J52:K53"/>
    <mergeCell ref="L52:M53"/>
    <mergeCell ref="N52:O53"/>
    <mergeCell ref="P52:Q53"/>
    <mergeCell ref="F52:F54"/>
  </mergeCells>
  <conditionalFormatting sqref="U9:U16">
    <cfRule type="cellIs" dxfId="30" priority="5" operator="equal">
      <formula>1</formula>
    </cfRule>
  </conditionalFormatting>
  <conditionalFormatting sqref="U6:U62">
    <cfRule type="cellIs" dxfId="29" priority="2" operator="equal">
      <formula>3</formula>
    </cfRule>
    <cfRule type="cellIs" dxfId="28" priority="3" operator="equal">
      <formula>2</formula>
    </cfRule>
    <cfRule type="cellIs" dxfId="27" priority="4" operator="equal">
      <formula>1</formula>
    </cfRule>
  </conditionalFormatting>
  <printOptions horizontalCentered="1"/>
  <pageMargins left="0.27559055118110237" right="0.27559055118110237" top="0.27559055118110237" bottom="0.27559055118110237" header="0" footer="0"/>
  <pageSetup paperSize="9" orientation="landscape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="90" zoomScaleNormal="90" workbookViewId="0">
      <selection activeCell="B27" sqref="B27:B30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211" t="s">
        <v>121</v>
      </c>
      <c r="B1" s="211"/>
      <c r="C1" s="211"/>
      <c r="D1" s="211"/>
      <c r="E1" s="211"/>
      <c r="F1" s="148"/>
      <c r="H1" s="211" t="s">
        <v>121</v>
      </c>
      <c r="I1" s="211"/>
      <c r="J1" s="211"/>
      <c r="K1" s="211"/>
      <c r="L1" s="211"/>
    </row>
    <row r="2" spans="1:12" x14ac:dyDescent="0.25">
      <c r="E2" s="147" t="s">
        <v>120</v>
      </c>
      <c r="F2" s="149"/>
      <c r="L2" s="147" t="s">
        <v>119</v>
      </c>
    </row>
    <row r="3" spans="1:12" ht="17.100000000000001" customHeight="1" x14ac:dyDescent="0.25">
      <c r="A3" s="41" t="s">
        <v>117</v>
      </c>
      <c r="B3" s="160" t="s">
        <v>105</v>
      </c>
      <c r="C3" s="41"/>
      <c r="D3" s="41"/>
      <c r="F3" s="150"/>
      <c r="H3" s="41" t="s">
        <v>117</v>
      </c>
      <c r="I3" s="160" t="s">
        <v>105</v>
      </c>
      <c r="J3" s="41"/>
      <c r="K3" s="41"/>
    </row>
    <row r="4" spans="1:12" ht="7.5" customHeight="1" x14ac:dyDescent="0.25">
      <c r="A4" s="41"/>
      <c r="B4" s="41"/>
      <c r="C4" s="41"/>
      <c r="D4" s="41"/>
      <c r="F4" s="150"/>
      <c r="H4" s="41"/>
      <c r="I4" s="41"/>
      <c r="J4" s="41"/>
      <c r="K4" s="41"/>
    </row>
    <row r="5" spans="1:12" ht="17.100000000000001" customHeight="1" x14ac:dyDescent="0.25">
      <c r="A5" s="212" t="s">
        <v>118</v>
      </c>
      <c r="B5" s="214" t="s">
        <v>112</v>
      </c>
      <c r="C5" s="216" t="s">
        <v>106</v>
      </c>
      <c r="D5" s="217"/>
      <c r="E5" s="218"/>
      <c r="F5" s="151"/>
      <c r="H5" s="212" t="s">
        <v>118</v>
      </c>
      <c r="I5" s="214" t="s">
        <v>112</v>
      </c>
      <c r="J5" s="216" t="s">
        <v>106</v>
      </c>
      <c r="K5" s="217"/>
      <c r="L5" s="218"/>
    </row>
    <row r="6" spans="1:12" x14ac:dyDescent="0.25">
      <c r="A6" s="213"/>
      <c r="B6" s="215"/>
      <c r="C6" s="146">
        <v>1</v>
      </c>
      <c r="D6" s="146">
        <v>2</v>
      </c>
      <c r="E6" s="146">
        <v>3</v>
      </c>
      <c r="F6" s="151"/>
      <c r="H6" s="213"/>
      <c r="I6" s="215"/>
      <c r="J6" s="146">
        <v>1</v>
      </c>
      <c r="K6" s="146">
        <v>2</v>
      </c>
      <c r="L6" s="146">
        <v>3</v>
      </c>
    </row>
    <row r="7" spans="1:12" ht="24.95" customHeight="1" x14ac:dyDescent="0.25">
      <c r="A7" s="162">
        <v>19</v>
      </c>
      <c r="B7" s="141" t="s">
        <v>174</v>
      </c>
      <c r="C7" s="145"/>
      <c r="D7" s="145"/>
      <c r="E7" s="145"/>
      <c r="F7" s="151"/>
      <c r="H7" s="162">
        <v>22</v>
      </c>
      <c r="I7" s="141" t="s">
        <v>177</v>
      </c>
      <c r="J7" s="145"/>
      <c r="K7" s="145"/>
      <c r="L7" s="145"/>
    </row>
    <row r="8" spans="1:12" ht="24.95" customHeight="1" x14ac:dyDescent="0.25">
      <c r="A8" s="162">
        <v>20</v>
      </c>
      <c r="B8" s="141" t="s">
        <v>175</v>
      </c>
      <c r="C8" s="145"/>
      <c r="D8" s="145"/>
      <c r="E8" s="145"/>
      <c r="F8" s="151"/>
      <c r="H8" s="162">
        <v>23</v>
      </c>
      <c r="I8" s="141" t="s">
        <v>178</v>
      </c>
      <c r="J8" s="145"/>
      <c r="K8" s="145"/>
      <c r="L8" s="145"/>
    </row>
    <row r="9" spans="1:12" ht="24.95" customHeight="1" x14ac:dyDescent="0.25">
      <c r="A9" s="162">
        <v>21</v>
      </c>
      <c r="B9" s="141" t="s">
        <v>176</v>
      </c>
      <c r="C9" s="145"/>
      <c r="D9" s="145"/>
      <c r="E9" s="145"/>
      <c r="F9" s="151"/>
      <c r="H9" s="162">
        <v>24</v>
      </c>
      <c r="I9" s="141" t="s">
        <v>179</v>
      </c>
      <c r="J9" s="145"/>
      <c r="K9" s="145"/>
      <c r="L9" s="145"/>
    </row>
    <row r="10" spans="1:12" ht="21" customHeight="1" x14ac:dyDescent="0.25">
      <c r="F10" s="150"/>
    </row>
    <row r="11" spans="1:12" ht="15" customHeight="1" x14ac:dyDescent="0.25">
      <c r="A11" s="152"/>
      <c r="B11" s="152"/>
      <c r="C11" s="152"/>
      <c r="D11" s="152"/>
      <c r="E11" s="152"/>
      <c r="F11" s="153"/>
      <c r="G11" s="152"/>
      <c r="H11" s="152"/>
      <c r="I11" s="152"/>
      <c r="J11" s="152"/>
      <c r="K11" s="152"/>
      <c r="L11" s="152"/>
    </row>
    <row r="12" spans="1:12" ht="18.75" x14ac:dyDescent="0.25">
      <c r="A12" s="211" t="s">
        <v>160</v>
      </c>
      <c r="B12" s="211"/>
      <c r="C12" s="211"/>
      <c r="D12" s="211"/>
      <c r="E12" s="211"/>
      <c r="F12" s="148"/>
      <c r="H12" s="211" t="s">
        <v>4</v>
      </c>
      <c r="I12" s="211"/>
      <c r="J12" s="211"/>
      <c r="K12" s="211"/>
      <c r="L12" s="211"/>
    </row>
    <row r="13" spans="1:12" x14ac:dyDescent="0.25">
      <c r="E13" s="147" t="s">
        <v>120</v>
      </c>
      <c r="F13" s="149"/>
      <c r="L13" s="147" t="s">
        <v>119</v>
      </c>
    </row>
    <row r="14" spans="1:12" ht="17.100000000000001" customHeight="1" x14ac:dyDescent="0.25">
      <c r="A14" s="41" t="s">
        <v>117</v>
      </c>
      <c r="B14" s="160" t="s">
        <v>105</v>
      </c>
      <c r="C14" s="41"/>
      <c r="D14" s="41"/>
      <c r="F14" s="150"/>
      <c r="H14" s="41" t="s">
        <v>117</v>
      </c>
      <c r="I14" s="160" t="s">
        <v>105</v>
      </c>
      <c r="J14" s="41"/>
      <c r="K14" s="41"/>
    </row>
    <row r="15" spans="1:12" ht="7.5" customHeight="1" x14ac:dyDescent="0.25">
      <c r="A15" s="41"/>
      <c r="B15" s="41"/>
      <c r="C15" s="41"/>
      <c r="D15" s="41"/>
      <c r="F15" s="150"/>
      <c r="H15" s="41"/>
      <c r="I15" s="41"/>
      <c r="J15" s="41"/>
      <c r="K15" s="41"/>
    </row>
    <row r="16" spans="1:12" ht="17.100000000000001" customHeight="1" x14ac:dyDescent="0.25">
      <c r="A16" s="212" t="s">
        <v>118</v>
      </c>
      <c r="B16" s="214" t="s">
        <v>112</v>
      </c>
      <c r="C16" s="219" t="s">
        <v>106</v>
      </c>
      <c r="D16" s="219"/>
      <c r="E16" s="219"/>
      <c r="F16" s="151"/>
      <c r="H16" s="212" t="s">
        <v>118</v>
      </c>
      <c r="I16" s="214" t="s">
        <v>112</v>
      </c>
      <c r="J16" s="219" t="s">
        <v>106</v>
      </c>
      <c r="K16" s="219"/>
      <c r="L16" s="219"/>
    </row>
    <row r="17" spans="1:12" x14ac:dyDescent="0.25">
      <c r="A17" s="213"/>
      <c r="B17" s="215"/>
      <c r="C17" s="219"/>
      <c r="D17" s="219"/>
      <c r="E17" s="219"/>
      <c r="F17" s="151"/>
      <c r="H17" s="213"/>
      <c r="I17" s="215"/>
      <c r="J17" s="219"/>
      <c r="K17" s="219"/>
      <c r="L17" s="219"/>
    </row>
    <row r="18" spans="1:12" ht="24.95" customHeight="1" x14ac:dyDescent="0.25">
      <c r="A18" s="107">
        <f t="shared" ref="A18:B20" si="0">A7</f>
        <v>19</v>
      </c>
      <c r="B18" s="165" t="str">
        <f t="shared" si="0"/>
        <v>Лавренова Любовь</v>
      </c>
      <c r="C18" s="220"/>
      <c r="D18" s="221"/>
      <c r="E18" s="222"/>
      <c r="F18" s="166"/>
      <c r="G18" s="123"/>
      <c r="H18" s="107">
        <f t="shared" ref="H18:I20" si="1">H7</f>
        <v>22</v>
      </c>
      <c r="I18" s="165" t="str">
        <f t="shared" si="1"/>
        <v>Ефимов Данил</v>
      </c>
      <c r="J18" s="220"/>
      <c r="K18" s="221"/>
      <c r="L18" s="222"/>
    </row>
    <row r="19" spans="1:12" ht="24.95" customHeight="1" x14ac:dyDescent="0.25">
      <c r="A19" s="107">
        <f t="shared" si="0"/>
        <v>20</v>
      </c>
      <c r="B19" s="165" t="str">
        <f t="shared" si="0"/>
        <v>Мешкова Кристина</v>
      </c>
      <c r="C19" s="220"/>
      <c r="D19" s="221"/>
      <c r="E19" s="222"/>
      <c r="F19" s="166"/>
      <c r="G19" s="123"/>
      <c r="H19" s="107">
        <f t="shared" si="1"/>
        <v>23</v>
      </c>
      <c r="I19" s="165" t="str">
        <f t="shared" si="1"/>
        <v>Ковбан Максим</v>
      </c>
      <c r="J19" s="220"/>
      <c r="K19" s="221"/>
      <c r="L19" s="222"/>
    </row>
    <row r="20" spans="1:12" ht="24.95" customHeight="1" x14ac:dyDescent="0.25">
      <c r="A20" s="107">
        <f t="shared" si="0"/>
        <v>21</v>
      </c>
      <c r="B20" s="165" t="str">
        <f t="shared" si="0"/>
        <v>Федорова Мария</v>
      </c>
      <c r="C20" s="220"/>
      <c r="D20" s="221"/>
      <c r="E20" s="222"/>
      <c r="F20" s="166"/>
      <c r="G20" s="123"/>
      <c r="H20" s="107">
        <f t="shared" si="1"/>
        <v>24</v>
      </c>
      <c r="I20" s="165" t="str">
        <f t="shared" si="1"/>
        <v>Дубынин Герман</v>
      </c>
      <c r="J20" s="220"/>
      <c r="K20" s="221"/>
      <c r="L20" s="222"/>
    </row>
    <row r="21" spans="1:12" x14ac:dyDescent="0.25">
      <c r="F21" s="150"/>
    </row>
    <row r="22" spans="1:12" x14ac:dyDescent="0.25">
      <c r="A22" s="152"/>
      <c r="B22" s="152"/>
      <c r="C22" s="152"/>
      <c r="D22" s="152"/>
      <c r="E22" s="152"/>
      <c r="F22" s="153"/>
      <c r="G22" s="152"/>
      <c r="H22" s="152"/>
      <c r="I22" s="152"/>
      <c r="J22" s="152"/>
      <c r="K22" s="152"/>
      <c r="L22" s="152"/>
    </row>
    <row r="23" spans="1:12" ht="18.75" x14ac:dyDescent="0.25">
      <c r="A23" s="211" t="s">
        <v>161</v>
      </c>
      <c r="B23" s="211"/>
      <c r="C23" s="211"/>
      <c r="D23" s="211"/>
      <c r="E23" s="211"/>
      <c r="F23" s="148"/>
      <c r="H23" s="211" t="s">
        <v>161</v>
      </c>
      <c r="I23" s="211"/>
      <c r="J23" s="211"/>
      <c r="K23" s="211"/>
      <c r="L23" s="211"/>
    </row>
    <row r="24" spans="1:12" x14ac:dyDescent="0.25">
      <c r="E24" s="147" t="s">
        <v>120</v>
      </c>
      <c r="F24" s="149"/>
      <c r="L24" s="147" t="s">
        <v>119</v>
      </c>
    </row>
    <row r="25" spans="1:12" ht="17.100000000000001" customHeight="1" x14ac:dyDescent="0.25">
      <c r="A25" s="41" t="s">
        <v>117</v>
      </c>
      <c r="B25" s="160" t="s">
        <v>105</v>
      </c>
      <c r="C25" s="41"/>
      <c r="D25" s="41"/>
      <c r="F25" s="150"/>
      <c r="H25" s="41" t="s">
        <v>117</v>
      </c>
      <c r="I25" s="160" t="s">
        <v>105</v>
      </c>
      <c r="J25" s="41"/>
      <c r="K25" s="41"/>
    </row>
    <row r="26" spans="1:12" ht="7.5" customHeight="1" x14ac:dyDescent="0.25">
      <c r="A26" s="41"/>
      <c r="B26" s="41"/>
      <c r="C26" s="41"/>
      <c r="D26" s="41"/>
      <c r="F26" s="150"/>
      <c r="H26" s="41"/>
      <c r="I26" s="41"/>
      <c r="J26" s="41"/>
      <c r="K26" s="41"/>
    </row>
    <row r="27" spans="1:12" ht="17.100000000000001" customHeight="1" x14ac:dyDescent="0.25">
      <c r="A27" s="212" t="s">
        <v>118</v>
      </c>
      <c r="B27" s="214" t="s">
        <v>112</v>
      </c>
      <c r="C27" s="219" t="s">
        <v>106</v>
      </c>
      <c r="D27" s="219"/>
      <c r="E27" s="219"/>
      <c r="F27" s="151"/>
      <c r="H27" s="212" t="s">
        <v>118</v>
      </c>
      <c r="I27" s="214" t="s">
        <v>112</v>
      </c>
      <c r="J27" s="219" t="s">
        <v>106</v>
      </c>
      <c r="K27" s="219"/>
      <c r="L27" s="219"/>
    </row>
    <row r="28" spans="1:12" x14ac:dyDescent="0.25">
      <c r="A28" s="213"/>
      <c r="B28" s="215"/>
      <c r="C28" s="219"/>
      <c r="D28" s="219"/>
      <c r="E28" s="219"/>
      <c r="F28" s="151"/>
      <c r="H28" s="213"/>
      <c r="I28" s="215"/>
      <c r="J28" s="219"/>
      <c r="K28" s="219"/>
      <c r="L28" s="219"/>
    </row>
    <row r="29" spans="1:12" ht="24.95" customHeight="1" x14ac:dyDescent="0.25">
      <c r="A29" s="107">
        <f t="shared" ref="A29:B31" si="2">A18</f>
        <v>19</v>
      </c>
      <c r="B29" s="165" t="str">
        <f t="shared" si="2"/>
        <v>Лавренова Любовь</v>
      </c>
      <c r="C29" s="220"/>
      <c r="D29" s="221"/>
      <c r="E29" s="222"/>
      <c r="F29" s="166"/>
      <c r="G29" s="123"/>
      <c r="H29" s="107">
        <f t="shared" ref="H29:I31" si="3">H18</f>
        <v>22</v>
      </c>
      <c r="I29" s="165" t="str">
        <f t="shared" si="3"/>
        <v>Ефимов Данил</v>
      </c>
      <c r="J29" s="220"/>
      <c r="K29" s="221"/>
      <c r="L29" s="222"/>
    </row>
    <row r="30" spans="1:12" ht="24.95" customHeight="1" x14ac:dyDescent="0.25">
      <c r="A30" s="107">
        <f t="shared" si="2"/>
        <v>20</v>
      </c>
      <c r="B30" s="165" t="str">
        <f t="shared" si="2"/>
        <v>Мешкова Кристина</v>
      </c>
      <c r="C30" s="220"/>
      <c r="D30" s="221"/>
      <c r="E30" s="222"/>
      <c r="F30" s="166"/>
      <c r="G30" s="123"/>
      <c r="H30" s="107">
        <f t="shared" si="3"/>
        <v>23</v>
      </c>
      <c r="I30" s="165" t="str">
        <f t="shared" si="3"/>
        <v>Ковбан Максим</v>
      </c>
      <c r="J30" s="220"/>
      <c r="K30" s="221"/>
      <c r="L30" s="222"/>
    </row>
    <row r="31" spans="1:12" ht="24.95" customHeight="1" x14ac:dyDescent="0.25">
      <c r="A31" s="107">
        <f t="shared" si="2"/>
        <v>21</v>
      </c>
      <c r="B31" s="165" t="str">
        <f t="shared" si="2"/>
        <v>Федорова Мария</v>
      </c>
      <c r="C31" s="220"/>
      <c r="D31" s="221"/>
      <c r="E31" s="222"/>
      <c r="F31" s="166"/>
      <c r="G31" s="123"/>
      <c r="H31" s="107">
        <f t="shared" si="3"/>
        <v>24</v>
      </c>
      <c r="I31" s="165" t="str">
        <f t="shared" si="3"/>
        <v>Дубынин Герман</v>
      </c>
      <c r="J31" s="220"/>
      <c r="K31" s="221"/>
      <c r="L31" s="222"/>
    </row>
    <row r="32" spans="1:12" ht="18" customHeight="1" x14ac:dyDescent="0.25">
      <c r="A32" s="152"/>
      <c r="B32" s="152"/>
      <c r="C32" s="152"/>
      <c r="D32" s="152"/>
      <c r="E32" s="152"/>
      <c r="F32" s="153"/>
      <c r="G32" s="152"/>
      <c r="H32" s="152"/>
      <c r="I32" s="152"/>
      <c r="J32" s="152"/>
      <c r="K32" s="152"/>
      <c r="L32" s="152"/>
    </row>
    <row r="33" spans="1:12" ht="25.5" customHeight="1" x14ac:dyDescent="0.25">
      <c r="A33" s="211" t="s">
        <v>162</v>
      </c>
      <c r="B33" s="211"/>
      <c r="C33" s="211"/>
      <c r="D33" s="211"/>
      <c r="E33" s="211"/>
      <c r="F33" s="148"/>
      <c r="H33" s="211" t="s">
        <v>162</v>
      </c>
      <c r="I33" s="211"/>
      <c r="J33" s="211"/>
      <c r="K33" s="211"/>
      <c r="L33" s="211"/>
    </row>
    <row r="34" spans="1:12" x14ac:dyDescent="0.25">
      <c r="E34" s="147" t="s">
        <v>120</v>
      </c>
      <c r="F34" s="149"/>
      <c r="L34" s="147" t="s">
        <v>119</v>
      </c>
    </row>
    <row r="35" spans="1:12" ht="17.100000000000001" customHeight="1" x14ac:dyDescent="0.25">
      <c r="A35" s="41" t="s">
        <v>117</v>
      </c>
      <c r="B35" s="160" t="s">
        <v>105</v>
      </c>
      <c r="C35" s="41"/>
      <c r="D35" s="41"/>
      <c r="F35" s="150"/>
      <c r="H35" s="41" t="s">
        <v>117</v>
      </c>
      <c r="I35" s="160" t="s">
        <v>105</v>
      </c>
      <c r="J35" s="41"/>
      <c r="K35" s="41"/>
    </row>
    <row r="36" spans="1:12" ht="7.5" customHeight="1" x14ac:dyDescent="0.25">
      <c r="A36" s="41"/>
      <c r="B36" s="41"/>
      <c r="C36" s="41"/>
      <c r="D36" s="41"/>
      <c r="F36" s="150"/>
      <c r="H36" s="41"/>
      <c r="I36" s="41"/>
      <c r="J36" s="41"/>
      <c r="K36" s="41"/>
    </row>
    <row r="37" spans="1:12" ht="17.100000000000001" customHeight="1" x14ac:dyDescent="0.25">
      <c r="A37" s="212" t="s">
        <v>118</v>
      </c>
      <c r="B37" s="214" t="s">
        <v>112</v>
      </c>
      <c r="C37" s="219" t="s">
        <v>106</v>
      </c>
      <c r="D37" s="219"/>
      <c r="E37" s="219"/>
      <c r="F37" s="151"/>
      <c r="H37" s="212" t="s">
        <v>118</v>
      </c>
      <c r="I37" s="214" t="s">
        <v>112</v>
      </c>
      <c r="J37" s="219" t="s">
        <v>106</v>
      </c>
      <c r="K37" s="219"/>
      <c r="L37" s="219"/>
    </row>
    <row r="38" spans="1:12" x14ac:dyDescent="0.25">
      <c r="A38" s="213"/>
      <c r="B38" s="215"/>
      <c r="C38" s="219"/>
      <c r="D38" s="219"/>
      <c r="E38" s="219"/>
      <c r="F38" s="151"/>
      <c r="H38" s="213"/>
      <c r="I38" s="215"/>
      <c r="J38" s="219"/>
      <c r="K38" s="219"/>
      <c r="L38" s="219"/>
    </row>
    <row r="39" spans="1:12" ht="24.95" customHeight="1" x14ac:dyDescent="0.25">
      <c r="A39" s="107">
        <f t="shared" ref="A39:B41" si="4">A29</f>
        <v>19</v>
      </c>
      <c r="B39" s="165" t="str">
        <f t="shared" si="4"/>
        <v>Лавренова Любовь</v>
      </c>
      <c r="C39" s="220"/>
      <c r="D39" s="221"/>
      <c r="E39" s="222"/>
      <c r="F39" s="166"/>
      <c r="G39" s="123"/>
      <c r="H39" s="107">
        <f t="shared" ref="H39:I41" si="5">H29</f>
        <v>22</v>
      </c>
      <c r="I39" s="165" t="str">
        <f t="shared" si="5"/>
        <v>Ефимов Данил</v>
      </c>
      <c r="J39" s="220"/>
      <c r="K39" s="221"/>
      <c r="L39" s="222"/>
    </row>
    <row r="40" spans="1:12" ht="24.95" customHeight="1" x14ac:dyDescent="0.25">
      <c r="A40" s="107">
        <f t="shared" si="4"/>
        <v>20</v>
      </c>
      <c r="B40" s="165" t="str">
        <f t="shared" si="4"/>
        <v>Мешкова Кристина</v>
      </c>
      <c r="C40" s="220"/>
      <c r="D40" s="221"/>
      <c r="E40" s="222"/>
      <c r="F40" s="166"/>
      <c r="G40" s="123"/>
      <c r="H40" s="107">
        <f t="shared" si="5"/>
        <v>23</v>
      </c>
      <c r="I40" s="165" t="str">
        <f t="shared" si="5"/>
        <v>Ковбан Максим</v>
      </c>
      <c r="J40" s="220"/>
      <c r="K40" s="221"/>
      <c r="L40" s="222"/>
    </row>
    <row r="41" spans="1:12" ht="24.95" customHeight="1" x14ac:dyDescent="0.25">
      <c r="A41" s="107">
        <f t="shared" si="4"/>
        <v>21</v>
      </c>
      <c r="B41" s="165" t="str">
        <f t="shared" si="4"/>
        <v>Федорова Мария</v>
      </c>
      <c r="C41" s="220"/>
      <c r="D41" s="221"/>
      <c r="E41" s="222"/>
      <c r="F41" s="166"/>
      <c r="G41" s="123"/>
      <c r="H41" s="107">
        <f t="shared" si="5"/>
        <v>24</v>
      </c>
      <c r="I41" s="165" t="str">
        <f t="shared" si="5"/>
        <v>Дубынин Герман</v>
      </c>
      <c r="J41" s="220"/>
      <c r="K41" s="221"/>
      <c r="L41" s="222"/>
    </row>
    <row r="42" spans="1:12" x14ac:dyDescent="0.25">
      <c r="F42" s="150"/>
    </row>
    <row r="43" spans="1:12" x14ac:dyDescent="0.25">
      <c r="A43" s="152"/>
      <c r="B43" s="152"/>
      <c r="C43" s="152"/>
      <c r="D43" s="152"/>
      <c r="E43" s="152"/>
      <c r="F43" s="153"/>
      <c r="G43" s="152"/>
      <c r="H43" s="152"/>
      <c r="I43" s="152"/>
      <c r="J43" s="152"/>
      <c r="K43" s="152"/>
      <c r="L43" s="152"/>
    </row>
    <row r="44" spans="1:12" ht="18.75" x14ac:dyDescent="0.25">
      <c r="A44" s="211" t="s">
        <v>163</v>
      </c>
      <c r="B44" s="211"/>
      <c r="C44" s="211"/>
      <c r="D44" s="211"/>
      <c r="E44" s="211"/>
      <c r="F44" s="148"/>
      <c r="H44" s="211" t="s">
        <v>163</v>
      </c>
      <c r="I44" s="211"/>
      <c r="J44" s="211"/>
      <c r="K44" s="211"/>
      <c r="L44" s="211"/>
    </row>
    <row r="45" spans="1:12" x14ac:dyDescent="0.25">
      <c r="E45" s="147" t="s">
        <v>120</v>
      </c>
      <c r="F45" s="149"/>
      <c r="L45" s="147" t="s">
        <v>119</v>
      </c>
    </row>
    <row r="46" spans="1:12" ht="17.100000000000001" customHeight="1" x14ac:dyDescent="0.25">
      <c r="A46" s="41" t="s">
        <v>117</v>
      </c>
      <c r="B46" s="160" t="s">
        <v>105</v>
      </c>
      <c r="C46" s="41"/>
      <c r="D46" s="41"/>
      <c r="F46" s="150"/>
      <c r="H46" s="41" t="s">
        <v>117</v>
      </c>
      <c r="I46" s="160" t="s">
        <v>105</v>
      </c>
      <c r="J46" s="41"/>
      <c r="K46" s="41"/>
    </row>
    <row r="47" spans="1:12" ht="7.5" customHeight="1" x14ac:dyDescent="0.25">
      <c r="A47" s="41"/>
      <c r="B47" s="41"/>
      <c r="C47" s="41"/>
      <c r="D47" s="41"/>
      <c r="F47" s="150"/>
      <c r="H47" s="41"/>
      <c r="I47" s="41"/>
      <c r="J47" s="41"/>
      <c r="K47" s="41"/>
    </row>
    <row r="48" spans="1:12" ht="17.100000000000001" customHeight="1" x14ac:dyDescent="0.25">
      <c r="A48" s="212" t="s">
        <v>118</v>
      </c>
      <c r="B48" s="214" t="s">
        <v>112</v>
      </c>
      <c r="C48" s="219" t="s">
        <v>106</v>
      </c>
      <c r="D48" s="219"/>
      <c r="E48" s="219"/>
      <c r="F48" s="151"/>
      <c r="H48" s="212" t="s">
        <v>118</v>
      </c>
      <c r="I48" s="214" t="s">
        <v>112</v>
      </c>
      <c r="J48" s="219" t="s">
        <v>106</v>
      </c>
      <c r="K48" s="219"/>
      <c r="L48" s="219"/>
    </row>
    <row r="49" spans="1:12" x14ac:dyDescent="0.25">
      <c r="A49" s="213"/>
      <c r="B49" s="215"/>
      <c r="C49" s="219"/>
      <c r="D49" s="219"/>
      <c r="E49" s="219"/>
      <c r="F49" s="151"/>
      <c r="H49" s="213"/>
      <c r="I49" s="215"/>
      <c r="J49" s="219"/>
      <c r="K49" s="219"/>
      <c r="L49" s="219"/>
    </row>
    <row r="50" spans="1:12" ht="24.95" customHeight="1" x14ac:dyDescent="0.25">
      <c r="A50" s="107">
        <f t="shared" ref="A50:B52" si="6">A39</f>
        <v>19</v>
      </c>
      <c r="B50" s="165" t="str">
        <f t="shared" si="6"/>
        <v>Лавренова Любовь</v>
      </c>
      <c r="C50" s="220"/>
      <c r="D50" s="221"/>
      <c r="E50" s="222"/>
      <c r="F50" s="166"/>
      <c r="G50" s="123"/>
      <c r="H50" s="107">
        <f t="shared" ref="H50:I52" si="7">H39</f>
        <v>22</v>
      </c>
      <c r="I50" s="165" t="str">
        <f t="shared" si="7"/>
        <v>Ефимов Данил</v>
      </c>
      <c r="J50" s="220"/>
      <c r="K50" s="221"/>
      <c r="L50" s="222"/>
    </row>
    <row r="51" spans="1:12" ht="24.95" customHeight="1" x14ac:dyDescent="0.25">
      <c r="A51" s="107">
        <f t="shared" si="6"/>
        <v>20</v>
      </c>
      <c r="B51" s="165" t="str">
        <f t="shared" si="6"/>
        <v>Мешкова Кристина</v>
      </c>
      <c r="C51" s="220"/>
      <c r="D51" s="221"/>
      <c r="E51" s="222"/>
      <c r="F51" s="166"/>
      <c r="G51" s="123"/>
      <c r="H51" s="107">
        <f t="shared" si="7"/>
        <v>23</v>
      </c>
      <c r="I51" s="165" t="str">
        <f t="shared" si="7"/>
        <v>Ковбан Максим</v>
      </c>
      <c r="J51" s="220"/>
      <c r="K51" s="221"/>
      <c r="L51" s="222"/>
    </row>
    <row r="52" spans="1:12" ht="24.95" customHeight="1" x14ac:dyDescent="0.25">
      <c r="A52" s="107">
        <f t="shared" si="6"/>
        <v>21</v>
      </c>
      <c r="B52" s="165" t="str">
        <f t="shared" si="6"/>
        <v>Федорова Мария</v>
      </c>
      <c r="C52" s="220"/>
      <c r="D52" s="221"/>
      <c r="E52" s="222"/>
      <c r="F52" s="166"/>
      <c r="G52" s="123"/>
      <c r="H52" s="107">
        <f t="shared" si="7"/>
        <v>24</v>
      </c>
      <c r="I52" s="165" t="str">
        <f t="shared" si="7"/>
        <v>Дубынин Герман</v>
      </c>
      <c r="J52" s="220"/>
      <c r="K52" s="221"/>
      <c r="L52" s="222"/>
    </row>
    <row r="53" spans="1:12" ht="30.75" customHeight="1" x14ac:dyDescent="0.25">
      <c r="F53" s="150"/>
    </row>
    <row r="54" spans="1:12" ht="18" customHeight="1" x14ac:dyDescent="0.25">
      <c r="A54" s="152"/>
      <c r="B54" s="152"/>
      <c r="C54" s="152"/>
      <c r="D54" s="152"/>
      <c r="E54" s="152"/>
      <c r="F54" s="153"/>
      <c r="G54" s="152"/>
      <c r="H54" s="152"/>
      <c r="I54" s="152"/>
      <c r="J54" s="152"/>
      <c r="K54" s="152"/>
      <c r="L54" s="152"/>
    </row>
    <row r="55" spans="1:12" x14ac:dyDescent="0.25">
      <c r="E55" s="147" t="s">
        <v>120</v>
      </c>
      <c r="F55" s="149"/>
      <c r="L55" s="147" t="s">
        <v>119</v>
      </c>
    </row>
    <row r="56" spans="1:12" ht="17.100000000000001" customHeight="1" x14ac:dyDescent="0.25">
      <c r="A56" s="41" t="s">
        <v>117</v>
      </c>
      <c r="B56" s="160" t="s">
        <v>105</v>
      </c>
      <c r="C56" s="41"/>
      <c r="D56" s="41"/>
      <c r="F56" s="150"/>
      <c r="H56" s="41" t="s">
        <v>117</v>
      </c>
      <c r="I56" s="160" t="s">
        <v>105</v>
      </c>
      <c r="J56" s="41"/>
      <c r="K56" s="41"/>
    </row>
    <row r="57" spans="1:12" ht="7.5" customHeight="1" x14ac:dyDescent="0.25">
      <c r="A57" s="41"/>
      <c r="B57" s="41"/>
      <c r="C57" s="41"/>
      <c r="D57" s="41"/>
      <c r="F57" s="150"/>
      <c r="H57" s="41"/>
      <c r="I57" s="41"/>
      <c r="J57" s="41"/>
      <c r="K57" s="41"/>
    </row>
    <row r="58" spans="1:12" ht="17.100000000000001" customHeight="1" x14ac:dyDescent="0.25">
      <c r="A58" s="212" t="s">
        <v>118</v>
      </c>
      <c r="B58" s="214" t="s">
        <v>112</v>
      </c>
      <c r="C58" s="219" t="s">
        <v>106</v>
      </c>
      <c r="D58" s="219"/>
      <c r="E58" s="219"/>
      <c r="F58" s="151"/>
      <c r="H58" s="212" t="s">
        <v>118</v>
      </c>
      <c r="I58" s="214" t="s">
        <v>112</v>
      </c>
      <c r="J58" s="219" t="s">
        <v>106</v>
      </c>
      <c r="K58" s="219"/>
      <c r="L58" s="219"/>
    </row>
    <row r="59" spans="1:12" x14ac:dyDescent="0.25">
      <c r="A59" s="213"/>
      <c r="B59" s="215"/>
      <c r="C59" s="219"/>
      <c r="D59" s="219"/>
      <c r="E59" s="219"/>
      <c r="F59" s="151"/>
      <c r="H59" s="213"/>
      <c r="I59" s="215"/>
      <c r="J59" s="219"/>
      <c r="K59" s="219"/>
      <c r="L59" s="219"/>
    </row>
    <row r="60" spans="1:12" ht="24.95" customHeight="1" x14ac:dyDescent="0.25">
      <c r="A60" s="107">
        <f t="shared" ref="A60:B62" si="8">A50</f>
        <v>19</v>
      </c>
      <c r="B60" s="165" t="str">
        <f t="shared" si="8"/>
        <v>Лавренова Любовь</v>
      </c>
      <c r="C60" s="220"/>
      <c r="D60" s="221"/>
      <c r="E60" s="222"/>
      <c r="F60" s="166"/>
      <c r="G60" s="123"/>
      <c r="H60" s="107">
        <f t="shared" ref="H60:I62" si="9">H50</f>
        <v>22</v>
      </c>
      <c r="I60" s="165" t="str">
        <f t="shared" si="9"/>
        <v>Ефимов Данил</v>
      </c>
      <c r="J60" s="220"/>
      <c r="K60" s="221"/>
      <c r="L60" s="222"/>
    </row>
    <row r="61" spans="1:12" ht="24.95" customHeight="1" x14ac:dyDescent="0.25">
      <c r="A61" s="107">
        <f t="shared" si="8"/>
        <v>20</v>
      </c>
      <c r="B61" s="165" t="str">
        <f t="shared" si="8"/>
        <v>Мешкова Кристина</v>
      </c>
      <c r="C61" s="220"/>
      <c r="D61" s="221"/>
      <c r="E61" s="222"/>
      <c r="F61" s="166"/>
      <c r="G61" s="123"/>
      <c r="H61" s="107">
        <f t="shared" si="9"/>
        <v>23</v>
      </c>
      <c r="I61" s="165" t="str">
        <f t="shared" si="9"/>
        <v>Ковбан Максим</v>
      </c>
      <c r="J61" s="220"/>
      <c r="K61" s="221"/>
      <c r="L61" s="222"/>
    </row>
    <row r="62" spans="1:12" ht="24.95" customHeight="1" x14ac:dyDescent="0.25">
      <c r="A62" s="107">
        <f t="shared" si="8"/>
        <v>21</v>
      </c>
      <c r="B62" s="165" t="str">
        <f t="shared" si="8"/>
        <v>Федорова Мария</v>
      </c>
      <c r="C62" s="220"/>
      <c r="D62" s="221"/>
      <c r="E62" s="222"/>
      <c r="F62" s="166"/>
      <c r="G62" s="123"/>
      <c r="H62" s="107">
        <f t="shared" si="9"/>
        <v>24</v>
      </c>
      <c r="I62" s="165" t="str">
        <f t="shared" si="9"/>
        <v>Дубынин Герман</v>
      </c>
      <c r="J62" s="220"/>
      <c r="K62" s="221"/>
      <c r="L62" s="222"/>
    </row>
    <row r="63" spans="1:12" x14ac:dyDescent="0.25">
      <c r="F63" s="150"/>
    </row>
  </sheetData>
  <mergeCells count="76">
    <mergeCell ref="C60:E60"/>
    <mergeCell ref="J60:L60"/>
    <mergeCell ref="C61:E61"/>
    <mergeCell ref="J61:L61"/>
    <mergeCell ref="C62:E62"/>
    <mergeCell ref="J62:L62"/>
    <mergeCell ref="A58:A59"/>
    <mergeCell ref="B58:B59"/>
    <mergeCell ref="C58:E59"/>
    <mergeCell ref="H58:H59"/>
    <mergeCell ref="I58:I59"/>
    <mergeCell ref="J58:L59"/>
    <mergeCell ref="C50:E50"/>
    <mergeCell ref="J50:L50"/>
    <mergeCell ref="C51:E51"/>
    <mergeCell ref="J51:L51"/>
    <mergeCell ref="C52:E52"/>
    <mergeCell ref="J52:L52"/>
    <mergeCell ref="A44:E44"/>
    <mergeCell ref="H44:L44"/>
    <mergeCell ref="A48:A49"/>
    <mergeCell ref="B48:B49"/>
    <mergeCell ref="C48:E49"/>
    <mergeCell ref="H48:H49"/>
    <mergeCell ref="I48:I49"/>
    <mergeCell ref="J48:L49"/>
    <mergeCell ref="C39:E39"/>
    <mergeCell ref="J39:L39"/>
    <mergeCell ref="C40:E40"/>
    <mergeCell ref="J40:L40"/>
    <mergeCell ref="C41:E41"/>
    <mergeCell ref="J41:L41"/>
    <mergeCell ref="A33:E33"/>
    <mergeCell ref="H33:L33"/>
    <mergeCell ref="A37:A38"/>
    <mergeCell ref="B37:B38"/>
    <mergeCell ref="C37:E38"/>
    <mergeCell ref="H37:H38"/>
    <mergeCell ref="I37:I38"/>
    <mergeCell ref="J37:L38"/>
    <mergeCell ref="C29:E29"/>
    <mergeCell ref="J29:L29"/>
    <mergeCell ref="C30:E30"/>
    <mergeCell ref="J30:L30"/>
    <mergeCell ref="C31:E31"/>
    <mergeCell ref="J31:L31"/>
    <mergeCell ref="A23:E23"/>
    <mergeCell ref="H23:L23"/>
    <mergeCell ref="A27:A28"/>
    <mergeCell ref="B27:B28"/>
    <mergeCell ref="C27:E28"/>
    <mergeCell ref="H27:H28"/>
    <mergeCell ref="I27:I28"/>
    <mergeCell ref="J27:L28"/>
    <mergeCell ref="C18:E18"/>
    <mergeCell ref="J18:L18"/>
    <mergeCell ref="C19:E19"/>
    <mergeCell ref="J19:L19"/>
    <mergeCell ref="C20:E20"/>
    <mergeCell ref="J20:L20"/>
    <mergeCell ref="A12:E12"/>
    <mergeCell ref="H12:L12"/>
    <mergeCell ref="A16:A17"/>
    <mergeCell ref="B16:B17"/>
    <mergeCell ref="C16:E17"/>
    <mergeCell ref="H16:H17"/>
    <mergeCell ref="I16:I17"/>
    <mergeCell ref="J16:L17"/>
    <mergeCell ref="A1:E1"/>
    <mergeCell ref="H1:L1"/>
    <mergeCell ref="A5:A6"/>
    <mergeCell ref="B5:B6"/>
    <mergeCell ref="C5:E5"/>
    <mergeCell ref="H5:H6"/>
    <mergeCell ref="I5:I6"/>
    <mergeCell ref="J5:L5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="90" zoomScaleNormal="90" workbookViewId="0">
      <selection activeCell="B27" sqref="B27:B30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211" t="s">
        <v>121</v>
      </c>
      <c r="B1" s="211"/>
      <c r="C1" s="211"/>
      <c r="D1" s="211"/>
      <c r="E1" s="211"/>
      <c r="F1" s="148"/>
      <c r="H1" s="211" t="s">
        <v>121</v>
      </c>
      <c r="I1" s="211"/>
      <c r="J1" s="211"/>
      <c r="K1" s="211"/>
      <c r="L1" s="211"/>
    </row>
    <row r="2" spans="1:12" x14ac:dyDescent="0.25">
      <c r="E2" s="147" t="s">
        <v>120</v>
      </c>
      <c r="F2" s="149"/>
      <c r="L2" s="147" t="s">
        <v>119</v>
      </c>
    </row>
    <row r="3" spans="1:12" ht="17.100000000000001" customHeight="1" x14ac:dyDescent="0.25">
      <c r="A3" s="41" t="s">
        <v>117</v>
      </c>
      <c r="B3" s="164" t="s">
        <v>104</v>
      </c>
      <c r="C3" s="41"/>
      <c r="D3" s="41"/>
      <c r="F3" s="150"/>
      <c r="H3" s="41" t="s">
        <v>117</v>
      </c>
      <c r="I3" s="164" t="s">
        <v>104</v>
      </c>
      <c r="J3" s="41"/>
      <c r="K3" s="41"/>
    </row>
    <row r="4" spans="1:12" ht="7.5" customHeight="1" x14ac:dyDescent="0.25">
      <c r="A4" s="41"/>
      <c r="B4" s="41"/>
      <c r="C4" s="41"/>
      <c r="D4" s="41"/>
      <c r="F4" s="150"/>
      <c r="H4" s="41"/>
      <c r="I4" s="41"/>
      <c r="J4" s="41"/>
      <c r="K4" s="41"/>
    </row>
    <row r="5" spans="1:12" ht="17.100000000000001" customHeight="1" x14ac:dyDescent="0.25">
      <c r="A5" s="212" t="s">
        <v>118</v>
      </c>
      <c r="B5" s="214" t="s">
        <v>112</v>
      </c>
      <c r="C5" s="216" t="s">
        <v>106</v>
      </c>
      <c r="D5" s="217"/>
      <c r="E5" s="218"/>
      <c r="F5" s="151"/>
      <c r="H5" s="212" t="s">
        <v>118</v>
      </c>
      <c r="I5" s="214" t="s">
        <v>112</v>
      </c>
      <c r="J5" s="216" t="s">
        <v>106</v>
      </c>
      <c r="K5" s="217"/>
      <c r="L5" s="218"/>
    </row>
    <row r="6" spans="1:12" x14ac:dyDescent="0.25">
      <c r="A6" s="213"/>
      <c r="B6" s="215"/>
      <c r="C6" s="146">
        <v>1</v>
      </c>
      <c r="D6" s="146">
        <v>2</v>
      </c>
      <c r="E6" s="146">
        <v>3</v>
      </c>
      <c r="F6" s="151"/>
      <c r="H6" s="213"/>
      <c r="I6" s="215"/>
      <c r="J6" s="146">
        <v>1</v>
      </c>
      <c r="K6" s="146">
        <v>2</v>
      </c>
      <c r="L6" s="146">
        <v>3</v>
      </c>
    </row>
    <row r="7" spans="1:12" ht="24.95" customHeight="1" x14ac:dyDescent="0.25">
      <c r="A7" s="162">
        <v>27</v>
      </c>
      <c r="B7" s="141" t="s">
        <v>166</v>
      </c>
      <c r="C7" s="145"/>
      <c r="D7" s="145"/>
      <c r="E7" s="145"/>
      <c r="F7" s="151"/>
      <c r="H7" s="162">
        <v>30</v>
      </c>
      <c r="I7" s="141" t="s">
        <v>169</v>
      </c>
      <c r="J7" s="145"/>
      <c r="K7" s="145"/>
      <c r="L7" s="145"/>
    </row>
    <row r="8" spans="1:12" ht="24.95" customHeight="1" x14ac:dyDescent="0.25">
      <c r="A8" s="162">
        <v>28</v>
      </c>
      <c r="B8" s="141" t="s">
        <v>167</v>
      </c>
      <c r="C8" s="145"/>
      <c r="D8" s="145"/>
      <c r="E8" s="145"/>
      <c r="F8" s="151"/>
      <c r="H8" s="162">
        <v>31</v>
      </c>
      <c r="I8" s="141" t="s">
        <v>170</v>
      </c>
      <c r="J8" s="145"/>
      <c r="K8" s="145"/>
      <c r="L8" s="145"/>
    </row>
    <row r="9" spans="1:12" ht="24.95" customHeight="1" x14ac:dyDescent="0.25">
      <c r="A9" s="162">
        <v>29</v>
      </c>
      <c r="B9" s="141" t="s">
        <v>168</v>
      </c>
      <c r="C9" s="145"/>
      <c r="D9" s="145"/>
      <c r="E9" s="145"/>
      <c r="F9" s="151"/>
      <c r="H9" s="162"/>
      <c r="I9" s="141"/>
      <c r="J9" s="145"/>
      <c r="K9" s="145"/>
      <c r="L9" s="145"/>
    </row>
    <row r="10" spans="1:12" ht="21" customHeight="1" x14ac:dyDescent="0.25">
      <c r="F10" s="150"/>
    </row>
    <row r="11" spans="1:12" ht="15" customHeight="1" x14ac:dyDescent="0.25">
      <c r="A11" s="152"/>
      <c r="B11" s="152"/>
      <c r="C11" s="152"/>
      <c r="D11" s="152"/>
      <c r="E11" s="152"/>
      <c r="F11" s="153"/>
      <c r="G11" s="152"/>
      <c r="H11" s="152"/>
      <c r="I11" s="152"/>
      <c r="J11" s="152"/>
      <c r="K11" s="152"/>
      <c r="L11" s="152"/>
    </row>
    <row r="12" spans="1:12" ht="18.75" x14ac:dyDescent="0.25">
      <c r="A12" s="211" t="s">
        <v>160</v>
      </c>
      <c r="B12" s="211"/>
      <c r="C12" s="211"/>
      <c r="D12" s="211"/>
      <c r="E12" s="211"/>
      <c r="F12" s="148"/>
      <c r="H12" s="211" t="s">
        <v>4</v>
      </c>
      <c r="I12" s="211"/>
      <c r="J12" s="211"/>
      <c r="K12" s="211"/>
      <c r="L12" s="211"/>
    </row>
    <row r="13" spans="1:12" x14ac:dyDescent="0.25">
      <c r="E13" s="147" t="s">
        <v>120</v>
      </c>
      <c r="F13" s="149"/>
      <c r="L13" s="147" t="s">
        <v>119</v>
      </c>
    </row>
    <row r="14" spans="1:12" ht="17.100000000000001" customHeight="1" x14ac:dyDescent="0.25">
      <c r="A14" s="41" t="s">
        <v>117</v>
      </c>
      <c r="B14" s="164" t="s">
        <v>104</v>
      </c>
      <c r="C14" s="41"/>
      <c r="D14" s="41"/>
      <c r="F14" s="150"/>
      <c r="H14" s="41" t="s">
        <v>117</v>
      </c>
      <c r="I14" s="164" t="s">
        <v>104</v>
      </c>
      <c r="J14" s="41"/>
      <c r="K14" s="41"/>
    </row>
    <row r="15" spans="1:12" ht="7.5" customHeight="1" x14ac:dyDescent="0.25">
      <c r="A15" s="41"/>
      <c r="B15" s="41"/>
      <c r="C15" s="41"/>
      <c r="D15" s="41"/>
      <c r="F15" s="150"/>
      <c r="H15" s="41"/>
      <c r="I15" s="41"/>
      <c r="J15" s="41"/>
      <c r="K15" s="41"/>
    </row>
    <row r="16" spans="1:12" ht="17.100000000000001" customHeight="1" x14ac:dyDescent="0.25">
      <c r="A16" s="212" t="s">
        <v>118</v>
      </c>
      <c r="B16" s="214" t="s">
        <v>112</v>
      </c>
      <c r="C16" s="219" t="s">
        <v>106</v>
      </c>
      <c r="D16" s="219"/>
      <c r="E16" s="219"/>
      <c r="F16" s="151"/>
      <c r="H16" s="212" t="s">
        <v>118</v>
      </c>
      <c r="I16" s="214" t="s">
        <v>112</v>
      </c>
      <c r="J16" s="219" t="s">
        <v>106</v>
      </c>
      <c r="K16" s="219"/>
      <c r="L16" s="219"/>
    </row>
    <row r="17" spans="1:12" x14ac:dyDescent="0.25">
      <c r="A17" s="213"/>
      <c r="B17" s="215"/>
      <c r="C17" s="219"/>
      <c r="D17" s="219"/>
      <c r="E17" s="219"/>
      <c r="F17" s="151"/>
      <c r="H17" s="213"/>
      <c r="I17" s="215"/>
      <c r="J17" s="219"/>
      <c r="K17" s="219"/>
      <c r="L17" s="219"/>
    </row>
    <row r="18" spans="1:12" ht="24.95" customHeight="1" x14ac:dyDescent="0.25">
      <c r="A18" s="107">
        <f t="shared" ref="A18:B20" si="0">A7</f>
        <v>27</v>
      </c>
      <c r="B18" s="165" t="str">
        <f t="shared" si="0"/>
        <v>Сбродова Виктория</v>
      </c>
      <c r="C18" s="220"/>
      <c r="D18" s="221"/>
      <c r="E18" s="222"/>
      <c r="F18" s="166"/>
      <c r="G18" s="123"/>
      <c r="H18" s="107">
        <f t="shared" ref="H18:I20" si="1">H7</f>
        <v>30</v>
      </c>
      <c r="I18" s="165" t="str">
        <f t="shared" si="1"/>
        <v>Костылев Роман</v>
      </c>
      <c r="J18" s="220"/>
      <c r="K18" s="221"/>
      <c r="L18" s="222"/>
    </row>
    <row r="19" spans="1:12" ht="24.95" customHeight="1" x14ac:dyDescent="0.25">
      <c r="A19" s="107">
        <f t="shared" si="0"/>
        <v>28</v>
      </c>
      <c r="B19" s="165" t="str">
        <f t="shared" si="0"/>
        <v>Собенина Татьяна</v>
      </c>
      <c r="C19" s="220"/>
      <c r="D19" s="221"/>
      <c r="E19" s="222"/>
      <c r="F19" s="166"/>
      <c r="G19" s="123"/>
      <c r="H19" s="107">
        <f t="shared" si="1"/>
        <v>31</v>
      </c>
      <c r="I19" s="165" t="str">
        <f t="shared" si="1"/>
        <v>Строжков Евгений</v>
      </c>
      <c r="J19" s="220"/>
      <c r="K19" s="221"/>
      <c r="L19" s="222"/>
    </row>
    <row r="20" spans="1:12" ht="24.95" customHeight="1" x14ac:dyDescent="0.25">
      <c r="A20" s="107">
        <f t="shared" si="0"/>
        <v>29</v>
      </c>
      <c r="B20" s="165" t="str">
        <f t="shared" si="0"/>
        <v>Пахарукова Анастасия</v>
      </c>
      <c r="C20" s="220"/>
      <c r="D20" s="221"/>
      <c r="E20" s="222"/>
      <c r="F20" s="166"/>
      <c r="G20" s="123"/>
      <c r="H20" s="107">
        <f t="shared" si="1"/>
        <v>0</v>
      </c>
      <c r="I20" s="165">
        <f t="shared" si="1"/>
        <v>0</v>
      </c>
      <c r="J20" s="220"/>
      <c r="K20" s="221"/>
      <c r="L20" s="222"/>
    </row>
    <row r="21" spans="1:12" x14ac:dyDescent="0.25">
      <c r="F21" s="150"/>
    </row>
    <row r="22" spans="1:12" x14ac:dyDescent="0.25">
      <c r="A22" s="152"/>
      <c r="B22" s="152"/>
      <c r="C22" s="152"/>
      <c r="D22" s="152"/>
      <c r="E22" s="152"/>
      <c r="F22" s="153"/>
      <c r="G22" s="152"/>
      <c r="H22" s="152"/>
      <c r="I22" s="152"/>
      <c r="J22" s="152"/>
      <c r="K22" s="152"/>
      <c r="L22" s="152"/>
    </row>
    <row r="23" spans="1:12" ht="18.75" x14ac:dyDescent="0.25">
      <c r="A23" s="211" t="s">
        <v>161</v>
      </c>
      <c r="B23" s="211"/>
      <c r="C23" s="211"/>
      <c r="D23" s="211"/>
      <c r="E23" s="211"/>
      <c r="F23" s="148"/>
      <c r="H23" s="211" t="s">
        <v>161</v>
      </c>
      <c r="I23" s="211"/>
      <c r="J23" s="211"/>
      <c r="K23" s="211"/>
      <c r="L23" s="211"/>
    </row>
    <row r="24" spans="1:12" x14ac:dyDescent="0.25">
      <c r="E24" s="147" t="s">
        <v>120</v>
      </c>
      <c r="F24" s="149"/>
      <c r="L24" s="147" t="s">
        <v>119</v>
      </c>
    </row>
    <row r="25" spans="1:12" ht="17.100000000000001" customHeight="1" x14ac:dyDescent="0.25">
      <c r="A25" s="41" t="s">
        <v>117</v>
      </c>
      <c r="B25" s="164" t="s">
        <v>104</v>
      </c>
      <c r="C25" s="41"/>
      <c r="D25" s="41"/>
      <c r="F25" s="150"/>
      <c r="H25" s="41" t="s">
        <v>117</v>
      </c>
      <c r="I25" s="164" t="s">
        <v>104</v>
      </c>
      <c r="J25" s="41"/>
      <c r="K25" s="41"/>
    </row>
    <row r="26" spans="1:12" ht="7.5" customHeight="1" x14ac:dyDescent="0.25">
      <c r="A26" s="41"/>
      <c r="B26" s="41"/>
      <c r="C26" s="41"/>
      <c r="D26" s="41"/>
      <c r="F26" s="150"/>
      <c r="H26" s="41"/>
      <c r="I26" s="41"/>
      <c r="J26" s="41"/>
      <c r="K26" s="41"/>
    </row>
    <row r="27" spans="1:12" ht="17.100000000000001" customHeight="1" x14ac:dyDescent="0.25">
      <c r="A27" s="212" t="s">
        <v>118</v>
      </c>
      <c r="B27" s="214" t="s">
        <v>112</v>
      </c>
      <c r="C27" s="219" t="s">
        <v>106</v>
      </c>
      <c r="D27" s="219"/>
      <c r="E27" s="219"/>
      <c r="F27" s="151"/>
      <c r="H27" s="212" t="s">
        <v>118</v>
      </c>
      <c r="I27" s="214" t="s">
        <v>112</v>
      </c>
      <c r="J27" s="219" t="s">
        <v>106</v>
      </c>
      <c r="K27" s="219"/>
      <c r="L27" s="219"/>
    </row>
    <row r="28" spans="1:12" x14ac:dyDescent="0.25">
      <c r="A28" s="213"/>
      <c r="B28" s="215"/>
      <c r="C28" s="219"/>
      <c r="D28" s="219"/>
      <c r="E28" s="219"/>
      <c r="F28" s="151"/>
      <c r="H28" s="213"/>
      <c r="I28" s="215"/>
      <c r="J28" s="219"/>
      <c r="K28" s="219"/>
      <c r="L28" s="219"/>
    </row>
    <row r="29" spans="1:12" ht="24.95" customHeight="1" x14ac:dyDescent="0.25">
      <c r="A29" s="107">
        <f t="shared" ref="A29:B31" si="2">A18</f>
        <v>27</v>
      </c>
      <c r="B29" s="165" t="str">
        <f t="shared" si="2"/>
        <v>Сбродова Виктория</v>
      </c>
      <c r="C29" s="220"/>
      <c r="D29" s="221"/>
      <c r="E29" s="222"/>
      <c r="F29" s="166"/>
      <c r="G29" s="123"/>
      <c r="H29" s="107">
        <f t="shared" ref="H29:I31" si="3">H18</f>
        <v>30</v>
      </c>
      <c r="I29" s="165" t="str">
        <f t="shared" si="3"/>
        <v>Костылев Роман</v>
      </c>
      <c r="J29" s="220"/>
      <c r="K29" s="221"/>
      <c r="L29" s="222"/>
    </row>
    <row r="30" spans="1:12" ht="24.95" customHeight="1" x14ac:dyDescent="0.25">
      <c r="A30" s="107">
        <f t="shared" si="2"/>
        <v>28</v>
      </c>
      <c r="B30" s="165" t="str">
        <f t="shared" si="2"/>
        <v>Собенина Татьяна</v>
      </c>
      <c r="C30" s="220"/>
      <c r="D30" s="221"/>
      <c r="E30" s="222"/>
      <c r="F30" s="166"/>
      <c r="G30" s="123"/>
      <c r="H30" s="107">
        <f t="shared" si="3"/>
        <v>31</v>
      </c>
      <c r="I30" s="165" t="str">
        <f t="shared" si="3"/>
        <v>Строжков Евгений</v>
      </c>
      <c r="J30" s="220"/>
      <c r="K30" s="221"/>
      <c r="L30" s="222"/>
    </row>
    <row r="31" spans="1:12" ht="24.95" customHeight="1" x14ac:dyDescent="0.25">
      <c r="A31" s="107">
        <f t="shared" si="2"/>
        <v>29</v>
      </c>
      <c r="B31" s="165" t="str">
        <f t="shared" si="2"/>
        <v>Пахарукова Анастасия</v>
      </c>
      <c r="C31" s="220"/>
      <c r="D31" s="221"/>
      <c r="E31" s="222"/>
      <c r="F31" s="166"/>
      <c r="G31" s="123"/>
      <c r="H31" s="107">
        <f t="shared" si="3"/>
        <v>0</v>
      </c>
      <c r="I31" s="165">
        <f t="shared" si="3"/>
        <v>0</v>
      </c>
      <c r="J31" s="220"/>
      <c r="K31" s="221"/>
      <c r="L31" s="222"/>
    </row>
    <row r="32" spans="1:12" ht="18" customHeight="1" x14ac:dyDescent="0.25">
      <c r="A32" s="152"/>
      <c r="B32" s="152"/>
      <c r="C32" s="152"/>
      <c r="D32" s="152"/>
      <c r="E32" s="152"/>
      <c r="F32" s="153"/>
      <c r="G32" s="152"/>
      <c r="H32" s="152"/>
      <c r="I32" s="152"/>
      <c r="J32" s="152"/>
      <c r="K32" s="152"/>
      <c r="L32" s="152"/>
    </row>
    <row r="33" spans="1:12" ht="25.5" customHeight="1" x14ac:dyDescent="0.25">
      <c r="A33" s="211" t="s">
        <v>162</v>
      </c>
      <c r="B33" s="211"/>
      <c r="C33" s="211"/>
      <c r="D33" s="211"/>
      <c r="E33" s="211"/>
      <c r="F33" s="148"/>
      <c r="H33" s="211" t="s">
        <v>162</v>
      </c>
      <c r="I33" s="211"/>
      <c r="J33" s="211"/>
      <c r="K33" s="211"/>
      <c r="L33" s="211"/>
    </row>
    <row r="34" spans="1:12" x14ac:dyDescent="0.25">
      <c r="E34" s="147" t="s">
        <v>120</v>
      </c>
      <c r="F34" s="149"/>
      <c r="L34" s="147" t="s">
        <v>119</v>
      </c>
    </row>
    <row r="35" spans="1:12" ht="17.100000000000001" customHeight="1" x14ac:dyDescent="0.25">
      <c r="A35" s="41" t="s">
        <v>117</v>
      </c>
      <c r="B35" s="164" t="s">
        <v>104</v>
      </c>
      <c r="C35" s="41"/>
      <c r="D35" s="41"/>
      <c r="F35" s="150"/>
      <c r="H35" s="41" t="s">
        <v>117</v>
      </c>
      <c r="I35" s="164" t="s">
        <v>104</v>
      </c>
      <c r="J35" s="41"/>
      <c r="K35" s="41"/>
    </row>
    <row r="36" spans="1:12" ht="7.5" customHeight="1" x14ac:dyDescent="0.25">
      <c r="A36" s="41"/>
      <c r="B36" s="41"/>
      <c r="C36" s="41"/>
      <c r="D36" s="41"/>
      <c r="F36" s="150"/>
      <c r="H36" s="41"/>
      <c r="I36" s="41"/>
      <c r="J36" s="41"/>
      <c r="K36" s="41"/>
    </row>
    <row r="37" spans="1:12" ht="17.100000000000001" customHeight="1" x14ac:dyDescent="0.25">
      <c r="A37" s="212" t="s">
        <v>118</v>
      </c>
      <c r="B37" s="214" t="s">
        <v>112</v>
      </c>
      <c r="C37" s="219" t="s">
        <v>106</v>
      </c>
      <c r="D37" s="219"/>
      <c r="E37" s="219"/>
      <c r="F37" s="151"/>
      <c r="H37" s="212" t="s">
        <v>118</v>
      </c>
      <c r="I37" s="214" t="s">
        <v>112</v>
      </c>
      <c r="J37" s="219" t="s">
        <v>106</v>
      </c>
      <c r="K37" s="219"/>
      <c r="L37" s="219"/>
    </row>
    <row r="38" spans="1:12" x14ac:dyDescent="0.25">
      <c r="A38" s="213"/>
      <c r="B38" s="215"/>
      <c r="C38" s="219"/>
      <c r="D38" s="219"/>
      <c r="E38" s="219"/>
      <c r="F38" s="151"/>
      <c r="H38" s="213"/>
      <c r="I38" s="215"/>
      <c r="J38" s="219"/>
      <c r="K38" s="219"/>
      <c r="L38" s="219"/>
    </row>
    <row r="39" spans="1:12" ht="24.95" customHeight="1" x14ac:dyDescent="0.25">
      <c r="A39" s="107">
        <f t="shared" ref="A39:B41" si="4">A29</f>
        <v>27</v>
      </c>
      <c r="B39" s="165" t="str">
        <f t="shared" si="4"/>
        <v>Сбродова Виктория</v>
      </c>
      <c r="C39" s="220"/>
      <c r="D39" s="221"/>
      <c r="E39" s="222"/>
      <c r="F39" s="166"/>
      <c r="G39" s="123"/>
      <c r="H39" s="107">
        <f t="shared" ref="H39:I41" si="5">H29</f>
        <v>30</v>
      </c>
      <c r="I39" s="165" t="str">
        <f t="shared" si="5"/>
        <v>Костылев Роман</v>
      </c>
      <c r="J39" s="220"/>
      <c r="K39" s="221"/>
      <c r="L39" s="222"/>
    </row>
    <row r="40" spans="1:12" ht="24.95" customHeight="1" x14ac:dyDescent="0.25">
      <c r="A40" s="107">
        <f t="shared" si="4"/>
        <v>28</v>
      </c>
      <c r="B40" s="165" t="str">
        <f t="shared" si="4"/>
        <v>Собенина Татьяна</v>
      </c>
      <c r="C40" s="220"/>
      <c r="D40" s="221"/>
      <c r="E40" s="222"/>
      <c r="F40" s="166"/>
      <c r="G40" s="123"/>
      <c r="H40" s="107">
        <f t="shared" si="5"/>
        <v>31</v>
      </c>
      <c r="I40" s="165" t="str">
        <f t="shared" si="5"/>
        <v>Строжков Евгений</v>
      </c>
      <c r="J40" s="220"/>
      <c r="K40" s="221"/>
      <c r="L40" s="222"/>
    </row>
    <row r="41" spans="1:12" ht="24.95" customHeight="1" x14ac:dyDescent="0.25">
      <c r="A41" s="107">
        <f t="shared" si="4"/>
        <v>29</v>
      </c>
      <c r="B41" s="165" t="str">
        <f t="shared" si="4"/>
        <v>Пахарукова Анастасия</v>
      </c>
      <c r="C41" s="220"/>
      <c r="D41" s="221"/>
      <c r="E41" s="222"/>
      <c r="F41" s="166"/>
      <c r="G41" s="123"/>
      <c r="H41" s="107">
        <f t="shared" si="5"/>
        <v>0</v>
      </c>
      <c r="I41" s="165">
        <f t="shared" si="5"/>
        <v>0</v>
      </c>
      <c r="J41" s="220"/>
      <c r="K41" s="221"/>
      <c r="L41" s="222"/>
    </row>
    <row r="42" spans="1:12" x14ac:dyDescent="0.25">
      <c r="F42" s="150"/>
    </row>
    <row r="43" spans="1:12" x14ac:dyDescent="0.25">
      <c r="A43" s="152"/>
      <c r="B43" s="152"/>
      <c r="C43" s="152"/>
      <c r="D43" s="152"/>
      <c r="E43" s="152"/>
      <c r="F43" s="153"/>
      <c r="G43" s="152"/>
      <c r="H43" s="152"/>
      <c r="I43" s="152"/>
      <c r="J43" s="152"/>
      <c r="K43" s="152"/>
      <c r="L43" s="152"/>
    </row>
    <row r="44" spans="1:12" ht="18.75" x14ac:dyDescent="0.25">
      <c r="A44" s="211" t="s">
        <v>163</v>
      </c>
      <c r="B44" s="211"/>
      <c r="C44" s="211"/>
      <c r="D44" s="211"/>
      <c r="E44" s="211"/>
      <c r="F44" s="148"/>
      <c r="H44" s="211" t="s">
        <v>163</v>
      </c>
      <c r="I44" s="211"/>
      <c r="J44" s="211"/>
      <c r="K44" s="211"/>
      <c r="L44" s="211"/>
    </row>
    <row r="45" spans="1:12" x14ac:dyDescent="0.25">
      <c r="E45" s="147" t="s">
        <v>120</v>
      </c>
      <c r="F45" s="149"/>
      <c r="L45" s="147" t="s">
        <v>119</v>
      </c>
    </row>
    <row r="46" spans="1:12" ht="17.100000000000001" customHeight="1" x14ac:dyDescent="0.25">
      <c r="A46" s="41" t="s">
        <v>117</v>
      </c>
      <c r="B46" s="164" t="s">
        <v>104</v>
      </c>
      <c r="C46" s="41"/>
      <c r="D46" s="41"/>
      <c r="F46" s="150"/>
      <c r="H46" s="41" t="s">
        <v>117</v>
      </c>
      <c r="I46" s="164" t="s">
        <v>104</v>
      </c>
      <c r="J46" s="41"/>
      <c r="K46" s="41"/>
    </row>
    <row r="47" spans="1:12" ht="7.5" customHeight="1" x14ac:dyDescent="0.25">
      <c r="A47" s="41"/>
      <c r="B47" s="41"/>
      <c r="C47" s="41"/>
      <c r="D47" s="41"/>
      <c r="F47" s="150"/>
      <c r="H47" s="41"/>
      <c r="I47" s="41"/>
      <c r="J47" s="41"/>
      <c r="K47" s="41"/>
    </row>
    <row r="48" spans="1:12" ht="17.100000000000001" customHeight="1" x14ac:dyDescent="0.25">
      <c r="A48" s="212" t="s">
        <v>118</v>
      </c>
      <c r="B48" s="214" t="s">
        <v>112</v>
      </c>
      <c r="C48" s="219" t="s">
        <v>106</v>
      </c>
      <c r="D48" s="219"/>
      <c r="E48" s="219"/>
      <c r="F48" s="151"/>
      <c r="H48" s="212" t="s">
        <v>118</v>
      </c>
      <c r="I48" s="214" t="s">
        <v>112</v>
      </c>
      <c r="J48" s="219" t="s">
        <v>106</v>
      </c>
      <c r="K48" s="219"/>
      <c r="L48" s="219"/>
    </row>
    <row r="49" spans="1:12" x14ac:dyDescent="0.25">
      <c r="A49" s="213"/>
      <c r="B49" s="215"/>
      <c r="C49" s="219"/>
      <c r="D49" s="219"/>
      <c r="E49" s="219"/>
      <c r="F49" s="151"/>
      <c r="H49" s="213"/>
      <c r="I49" s="215"/>
      <c r="J49" s="219"/>
      <c r="K49" s="219"/>
      <c r="L49" s="219"/>
    </row>
    <row r="50" spans="1:12" ht="24.95" customHeight="1" x14ac:dyDescent="0.25">
      <c r="A50" s="107">
        <f t="shared" ref="A50:B52" si="6">A39</f>
        <v>27</v>
      </c>
      <c r="B50" s="165" t="str">
        <f t="shared" si="6"/>
        <v>Сбродова Виктория</v>
      </c>
      <c r="C50" s="220"/>
      <c r="D50" s="221"/>
      <c r="E50" s="222"/>
      <c r="F50" s="166"/>
      <c r="G50" s="123"/>
      <c r="H50" s="107">
        <f t="shared" ref="H50:I52" si="7">H39</f>
        <v>30</v>
      </c>
      <c r="I50" s="165" t="str">
        <f t="shared" si="7"/>
        <v>Костылев Роман</v>
      </c>
      <c r="J50" s="220"/>
      <c r="K50" s="221"/>
      <c r="L50" s="222"/>
    </row>
    <row r="51" spans="1:12" ht="24.95" customHeight="1" x14ac:dyDescent="0.25">
      <c r="A51" s="107">
        <f t="shared" si="6"/>
        <v>28</v>
      </c>
      <c r="B51" s="165" t="str">
        <f t="shared" si="6"/>
        <v>Собенина Татьяна</v>
      </c>
      <c r="C51" s="220"/>
      <c r="D51" s="221"/>
      <c r="E51" s="222"/>
      <c r="F51" s="166"/>
      <c r="G51" s="123"/>
      <c r="H51" s="107">
        <f t="shared" si="7"/>
        <v>31</v>
      </c>
      <c r="I51" s="165" t="str">
        <f t="shared" si="7"/>
        <v>Строжков Евгений</v>
      </c>
      <c r="J51" s="220"/>
      <c r="K51" s="221"/>
      <c r="L51" s="222"/>
    </row>
    <row r="52" spans="1:12" ht="24.95" customHeight="1" x14ac:dyDescent="0.25">
      <c r="A52" s="107">
        <f t="shared" si="6"/>
        <v>29</v>
      </c>
      <c r="B52" s="165" t="str">
        <f t="shared" si="6"/>
        <v>Пахарукова Анастасия</v>
      </c>
      <c r="C52" s="220"/>
      <c r="D52" s="221"/>
      <c r="E52" s="222"/>
      <c r="F52" s="166"/>
      <c r="G52" s="123"/>
      <c r="H52" s="107">
        <f t="shared" si="7"/>
        <v>0</v>
      </c>
      <c r="I52" s="165">
        <f t="shared" si="7"/>
        <v>0</v>
      </c>
      <c r="J52" s="220"/>
      <c r="K52" s="221"/>
      <c r="L52" s="222"/>
    </row>
    <row r="53" spans="1:12" ht="30.75" customHeight="1" x14ac:dyDescent="0.25">
      <c r="F53" s="150"/>
    </row>
    <row r="54" spans="1:12" ht="18" customHeight="1" x14ac:dyDescent="0.25">
      <c r="A54" s="152"/>
      <c r="B54" s="152"/>
      <c r="C54" s="152"/>
      <c r="D54" s="152"/>
      <c r="E54" s="152"/>
      <c r="F54" s="153"/>
      <c r="G54" s="152"/>
      <c r="H54" s="152"/>
      <c r="I54" s="152"/>
      <c r="J54" s="152"/>
      <c r="K54" s="152"/>
      <c r="L54" s="152"/>
    </row>
    <row r="55" spans="1:12" x14ac:dyDescent="0.25">
      <c r="E55" s="147" t="s">
        <v>120</v>
      </c>
      <c r="F55" s="149"/>
      <c r="L55" s="147" t="s">
        <v>119</v>
      </c>
    </row>
    <row r="56" spans="1:12" ht="17.100000000000001" customHeight="1" x14ac:dyDescent="0.25">
      <c r="A56" s="41" t="s">
        <v>117</v>
      </c>
      <c r="B56" s="164" t="s">
        <v>104</v>
      </c>
      <c r="C56" s="41"/>
      <c r="D56" s="41"/>
      <c r="F56" s="150"/>
      <c r="H56" s="41" t="s">
        <v>117</v>
      </c>
      <c r="I56" s="164" t="s">
        <v>104</v>
      </c>
      <c r="J56" s="41"/>
      <c r="K56" s="41"/>
    </row>
    <row r="57" spans="1:12" ht="7.5" customHeight="1" x14ac:dyDescent="0.25">
      <c r="A57" s="41"/>
      <c r="B57" s="41"/>
      <c r="C57" s="41"/>
      <c r="D57" s="41"/>
      <c r="F57" s="150"/>
      <c r="H57" s="41"/>
      <c r="I57" s="41"/>
      <c r="J57" s="41"/>
      <c r="K57" s="41"/>
    </row>
    <row r="58" spans="1:12" ht="17.100000000000001" customHeight="1" x14ac:dyDescent="0.25">
      <c r="A58" s="212" t="s">
        <v>118</v>
      </c>
      <c r="B58" s="214" t="s">
        <v>112</v>
      </c>
      <c r="C58" s="219" t="s">
        <v>106</v>
      </c>
      <c r="D58" s="219"/>
      <c r="E58" s="219"/>
      <c r="F58" s="151"/>
      <c r="H58" s="212" t="s">
        <v>118</v>
      </c>
      <c r="I58" s="214" t="s">
        <v>112</v>
      </c>
      <c r="J58" s="219" t="s">
        <v>106</v>
      </c>
      <c r="K58" s="219"/>
      <c r="L58" s="219"/>
    </row>
    <row r="59" spans="1:12" x14ac:dyDescent="0.25">
      <c r="A59" s="213"/>
      <c r="B59" s="215"/>
      <c r="C59" s="219"/>
      <c r="D59" s="219"/>
      <c r="E59" s="219"/>
      <c r="F59" s="151"/>
      <c r="H59" s="213"/>
      <c r="I59" s="215"/>
      <c r="J59" s="219"/>
      <c r="K59" s="219"/>
      <c r="L59" s="219"/>
    </row>
    <row r="60" spans="1:12" ht="24.95" customHeight="1" x14ac:dyDescent="0.25">
      <c r="A60" s="107">
        <f t="shared" ref="A60:B62" si="8">A50</f>
        <v>27</v>
      </c>
      <c r="B60" s="165" t="str">
        <f t="shared" si="8"/>
        <v>Сбродова Виктория</v>
      </c>
      <c r="C60" s="220"/>
      <c r="D60" s="221"/>
      <c r="E60" s="222"/>
      <c r="F60" s="166"/>
      <c r="G60" s="123"/>
      <c r="H60" s="107">
        <f t="shared" ref="H60:I62" si="9">H50</f>
        <v>30</v>
      </c>
      <c r="I60" s="165" t="str">
        <f t="shared" si="9"/>
        <v>Костылев Роман</v>
      </c>
      <c r="J60" s="220"/>
      <c r="K60" s="221"/>
      <c r="L60" s="222"/>
    </row>
    <row r="61" spans="1:12" ht="24.95" customHeight="1" x14ac:dyDescent="0.25">
      <c r="A61" s="107">
        <f t="shared" si="8"/>
        <v>28</v>
      </c>
      <c r="B61" s="165" t="str">
        <f t="shared" si="8"/>
        <v>Собенина Татьяна</v>
      </c>
      <c r="C61" s="220"/>
      <c r="D61" s="221"/>
      <c r="E61" s="222"/>
      <c r="F61" s="166"/>
      <c r="G61" s="123"/>
      <c r="H61" s="107">
        <f t="shared" si="9"/>
        <v>31</v>
      </c>
      <c r="I61" s="165" t="str">
        <f t="shared" si="9"/>
        <v>Строжков Евгений</v>
      </c>
      <c r="J61" s="220"/>
      <c r="K61" s="221"/>
      <c r="L61" s="222"/>
    </row>
    <row r="62" spans="1:12" ht="24.95" customHeight="1" x14ac:dyDescent="0.25">
      <c r="A62" s="107">
        <f t="shared" si="8"/>
        <v>29</v>
      </c>
      <c r="B62" s="165" t="str">
        <f t="shared" si="8"/>
        <v>Пахарукова Анастасия</v>
      </c>
      <c r="C62" s="220"/>
      <c r="D62" s="221"/>
      <c r="E62" s="222"/>
      <c r="F62" s="166"/>
      <c r="G62" s="123"/>
      <c r="H62" s="107">
        <f t="shared" si="9"/>
        <v>0</v>
      </c>
      <c r="I62" s="165">
        <f t="shared" si="9"/>
        <v>0</v>
      </c>
      <c r="J62" s="220"/>
      <c r="K62" s="221"/>
      <c r="L62" s="222"/>
    </row>
    <row r="63" spans="1:12" x14ac:dyDescent="0.25">
      <c r="F63" s="150"/>
    </row>
  </sheetData>
  <mergeCells count="76">
    <mergeCell ref="C60:E60"/>
    <mergeCell ref="J60:L60"/>
    <mergeCell ref="C61:E61"/>
    <mergeCell ref="J61:L61"/>
    <mergeCell ref="C62:E62"/>
    <mergeCell ref="J62:L62"/>
    <mergeCell ref="A58:A59"/>
    <mergeCell ref="B58:B59"/>
    <mergeCell ref="C58:E59"/>
    <mergeCell ref="H58:H59"/>
    <mergeCell ref="I58:I59"/>
    <mergeCell ref="J58:L59"/>
    <mergeCell ref="C50:E50"/>
    <mergeCell ref="J50:L50"/>
    <mergeCell ref="C51:E51"/>
    <mergeCell ref="J51:L51"/>
    <mergeCell ref="C52:E52"/>
    <mergeCell ref="J52:L52"/>
    <mergeCell ref="A44:E44"/>
    <mergeCell ref="H44:L44"/>
    <mergeCell ref="A48:A49"/>
    <mergeCell ref="B48:B49"/>
    <mergeCell ref="C48:E49"/>
    <mergeCell ref="H48:H49"/>
    <mergeCell ref="I48:I49"/>
    <mergeCell ref="J48:L49"/>
    <mergeCell ref="C39:E39"/>
    <mergeCell ref="J39:L39"/>
    <mergeCell ref="C40:E40"/>
    <mergeCell ref="J40:L40"/>
    <mergeCell ref="C41:E41"/>
    <mergeCell ref="J41:L41"/>
    <mergeCell ref="A33:E33"/>
    <mergeCell ref="H33:L33"/>
    <mergeCell ref="A37:A38"/>
    <mergeCell ref="B37:B38"/>
    <mergeCell ref="C37:E38"/>
    <mergeCell ref="H37:H38"/>
    <mergeCell ref="I37:I38"/>
    <mergeCell ref="J37:L38"/>
    <mergeCell ref="C29:E29"/>
    <mergeCell ref="J29:L29"/>
    <mergeCell ref="C30:E30"/>
    <mergeCell ref="J30:L30"/>
    <mergeCell ref="C31:E31"/>
    <mergeCell ref="J31:L31"/>
    <mergeCell ref="A23:E23"/>
    <mergeCell ref="H23:L23"/>
    <mergeCell ref="A27:A28"/>
    <mergeCell ref="B27:B28"/>
    <mergeCell ref="C27:E28"/>
    <mergeCell ref="H27:H28"/>
    <mergeCell ref="I27:I28"/>
    <mergeCell ref="J27:L28"/>
    <mergeCell ref="C18:E18"/>
    <mergeCell ref="J18:L18"/>
    <mergeCell ref="C19:E19"/>
    <mergeCell ref="J19:L19"/>
    <mergeCell ref="C20:E20"/>
    <mergeCell ref="J20:L20"/>
    <mergeCell ref="A12:E12"/>
    <mergeCell ref="H12:L12"/>
    <mergeCell ref="A16:A17"/>
    <mergeCell ref="B16:B17"/>
    <mergeCell ref="C16:E17"/>
    <mergeCell ref="H16:H17"/>
    <mergeCell ref="I16:I17"/>
    <mergeCell ref="J16:L17"/>
    <mergeCell ref="A1:E1"/>
    <mergeCell ref="H1:L1"/>
    <mergeCell ref="A5:A6"/>
    <mergeCell ref="B5:B6"/>
    <mergeCell ref="C5:E5"/>
    <mergeCell ref="H5:H6"/>
    <mergeCell ref="I5:I6"/>
    <mergeCell ref="J5:L5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2"/>
  <sheetViews>
    <sheetView zoomScaleNormal="100" workbookViewId="0">
      <selection activeCell="T9" sqref="T9"/>
    </sheetView>
  </sheetViews>
  <sheetFormatPr defaultRowHeight="15" x14ac:dyDescent="0.25"/>
  <cols>
    <col min="1" max="1" width="3.42578125" style="5" customWidth="1"/>
    <col min="2" max="2" width="23.140625" style="5" customWidth="1"/>
    <col min="3" max="3" width="3.85546875" style="5" bestFit="1" customWidth="1"/>
    <col min="4" max="4" width="13.7109375" style="5" customWidth="1"/>
    <col min="5" max="5" width="6.140625" style="5" bestFit="1" customWidth="1"/>
    <col min="6" max="6" width="10" style="5" customWidth="1"/>
    <col min="7" max="7" width="7.5703125" style="5" customWidth="1"/>
    <col min="8" max="8" width="6.7109375" style="5" customWidth="1"/>
    <col min="9" max="9" width="4.7109375" style="5" customWidth="1"/>
    <col min="10" max="10" width="5.7109375" style="5" customWidth="1"/>
    <col min="11" max="11" width="4.7109375" style="5" customWidth="1"/>
    <col min="12" max="12" width="5.7109375" style="5" customWidth="1"/>
    <col min="13" max="13" width="4.7109375" style="5" customWidth="1"/>
    <col min="14" max="14" width="5.7109375" style="5" customWidth="1"/>
    <col min="15" max="15" width="4.7109375" style="5" customWidth="1"/>
    <col min="16" max="16" width="5.7109375" style="5" customWidth="1"/>
    <col min="17" max="17" width="4.7109375" style="5" customWidth="1"/>
    <col min="18" max="18" width="5.7109375" style="5" customWidth="1"/>
    <col min="19" max="19" width="4.7109375" style="5" customWidth="1"/>
    <col min="20" max="20" width="7.28515625" style="5" customWidth="1"/>
    <col min="21" max="21" width="7" style="5" customWidth="1"/>
  </cols>
  <sheetData>
    <row r="1" spans="1:21" ht="28.5" x14ac:dyDescent="0.45">
      <c r="A1" s="208" t="s">
        <v>15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</row>
    <row r="2" spans="1:21" ht="9" customHeight="1" x14ac:dyDescent="0.25">
      <c r="M2" s="30"/>
    </row>
    <row r="3" spans="1:21" ht="15" customHeight="1" x14ac:dyDescent="0.25">
      <c r="B3" s="8"/>
      <c r="C3" s="8"/>
      <c r="E3" s="8"/>
      <c r="N3" s="62"/>
      <c r="O3" s="62"/>
    </row>
    <row r="4" spans="1:21" ht="16.5" customHeight="1" x14ac:dyDescent="0.25">
      <c r="A4" s="196" t="s">
        <v>0</v>
      </c>
      <c r="B4" s="190" t="s">
        <v>1</v>
      </c>
      <c r="C4" s="197" t="s">
        <v>35</v>
      </c>
      <c r="D4" s="187" t="s">
        <v>30</v>
      </c>
      <c r="E4" s="187" t="s">
        <v>31</v>
      </c>
      <c r="F4" s="196" t="s">
        <v>3</v>
      </c>
      <c r="G4" s="187" t="s">
        <v>8</v>
      </c>
      <c r="H4" s="190" t="s">
        <v>21</v>
      </c>
      <c r="I4" s="190"/>
      <c r="J4" s="191" t="s">
        <v>20</v>
      </c>
      <c r="K4" s="191"/>
      <c r="L4" s="192" t="s">
        <v>4</v>
      </c>
      <c r="M4" s="193"/>
      <c r="N4" s="181" t="s">
        <v>22</v>
      </c>
      <c r="O4" s="181"/>
      <c r="P4" s="192" t="s">
        <v>5</v>
      </c>
      <c r="Q4" s="193"/>
      <c r="R4" s="181" t="s">
        <v>23</v>
      </c>
      <c r="S4" s="181"/>
      <c r="T4" s="182" t="s">
        <v>6</v>
      </c>
      <c r="U4" s="207" t="s">
        <v>7</v>
      </c>
    </row>
    <row r="5" spans="1:21" ht="23.25" customHeight="1" x14ac:dyDescent="0.25">
      <c r="A5" s="196"/>
      <c r="B5" s="190"/>
      <c r="C5" s="198"/>
      <c r="D5" s="188"/>
      <c r="E5" s="188"/>
      <c r="F5" s="196"/>
      <c r="G5" s="188"/>
      <c r="H5" s="190"/>
      <c r="I5" s="190"/>
      <c r="J5" s="191"/>
      <c r="K5" s="191"/>
      <c r="L5" s="194"/>
      <c r="M5" s="195"/>
      <c r="N5" s="181"/>
      <c r="O5" s="181"/>
      <c r="P5" s="194"/>
      <c r="Q5" s="195"/>
      <c r="R5" s="181"/>
      <c r="S5" s="181"/>
      <c r="T5" s="182"/>
      <c r="U5" s="207"/>
    </row>
    <row r="6" spans="1:21" x14ac:dyDescent="0.25">
      <c r="A6" s="196"/>
      <c r="B6" s="190"/>
      <c r="C6" s="199"/>
      <c r="D6" s="189"/>
      <c r="E6" s="189"/>
      <c r="F6" s="196"/>
      <c r="G6" s="189"/>
      <c r="H6" s="79" t="s">
        <v>32</v>
      </c>
      <c r="I6" s="79" t="s">
        <v>9</v>
      </c>
      <c r="J6" s="80" t="s">
        <v>32</v>
      </c>
      <c r="K6" s="80" t="s">
        <v>9</v>
      </c>
      <c r="L6" s="80" t="s">
        <v>32</v>
      </c>
      <c r="M6" s="80" t="s">
        <v>9</v>
      </c>
      <c r="N6" s="80" t="s">
        <v>32</v>
      </c>
      <c r="O6" s="80" t="s">
        <v>9</v>
      </c>
      <c r="P6" s="80" t="s">
        <v>32</v>
      </c>
      <c r="Q6" s="80" t="s">
        <v>9</v>
      </c>
      <c r="R6" s="80" t="s">
        <v>32</v>
      </c>
      <c r="S6" s="80" t="s">
        <v>9</v>
      </c>
      <c r="T6" s="182"/>
      <c r="U6" s="207"/>
    </row>
    <row r="7" spans="1:21" x14ac:dyDescent="0.25">
      <c r="A7" s="66"/>
      <c r="B7" s="67"/>
      <c r="C7" s="67"/>
      <c r="D7" s="67"/>
      <c r="E7" s="67"/>
      <c r="F7" s="66"/>
      <c r="G7" s="67"/>
      <c r="H7" s="79"/>
      <c r="I7" s="79"/>
      <c r="J7" s="80"/>
      <c r="K7" s="80"/>
      <c r="L7" s="80"/>
      <c r="M7" s="80"/>
      <c r="N7" s="80"/>
      <c r="O7" s="80"/>
      <c r="P7" s="80"/>
      <c r="Q7" s="80"/>
      <c r="R7" s="80"/>
      <c r="S7" s="80"/>
      <c r="T7" s="68"/>
      <c r="U7" s="69"/>
    </row>
    <row r="8" spans="1:21" ht="24.95" customHeight="1" x14ac:dyDescent="0.25">
      <c r="A8" s="71">
        <v>1</v>
      </c>
      <c r="B8" s="70" t="str">
        <f>'команда село'!B36</f>
        <v>Лоскутов Андрей</v>
      </c>
      <c r="C8" s="71" t="str">
        <f>'команда село'!C36</f>
        <v>М</v>
      </c>
      <c r="D8" s="71" t="str">
        <f>'команда село'!D36</f>
        <v>Тагильская</v>
      </c>
      <c r="E8" s="71">
        <f>'команда село'!E36</f>
        <v>4</v>
      </c>
      <c r="F8" s="72">
        <f>'команда село'!F36</f>
        <v>38746</v>
      </c>
      <c r="G8" s="71">
        <f>'команда село'!G36</f>
        <v>15</v>
      </c>
      <c r="H8" s="73">
        <f>'команда село'!H36</f>
        <v>0</v>
      </c>
      <c r="I8" s="97">
        <f>'команда село'!I36</f>
        <v>0</v>
      </c>
      <c r="J8" s="74">
        <f>'команда село'!J36</f>
        <v>8.9</v>
      </c>
      <c r="K8" s="97">
        <f>'команда село'!K36</f>
        <v>36</v>
      </c>
      <c r="L8" s="75">
        <f>'команда село'!L36</f>
        <v>10</v>
      </c>
      <c r="M8" s="97">
        <f>'команда село'!M36</f>
        <v>30</v>
      </c>
      <c r="N8" s="75">
        <f>'команда село'!N36</f>
        <v>25</v>
      </c>
      <c r="O8" s="97">
        <f>'команда село'!O36</f>
        <v>22</v>
      </c>
      <c r="P8" s="75">
        <f>'команда село'!P36</f>
        <v>11</v>
      </c>
      <c r="Q8" s="98">
        <f>'команда село'!Q36</f>
        <v>30</v>
      </c>
      <c r="R8" s="75">
        <f>'команда село'!R36</f>
        <v>218</v>
      </c>
      <c r="S8" s="97">
        <f>'команда село'!S36</f>
        <v>33</v>
      </c>
      <c r="T8" s="76">
        <f>'команда село'!T36</f>
        <v>151</v>
      </c>
      <c r="U8" s="76">
        <f t="shared" ref="U8:U22" si="0">RANK(T8,$T$8:$T$22)</f>
        <v>7</v>
      </c>
    </row>
    <row r="9" spans="1:21" ht="24.95" customHeight="1" x14ac:dyDescent="0.25">
      <c r="A9" s="71">
        <v>2</v>
      </c>
      <c r="B9" s="70" t="str">
        <f>'команда село'!B37</f>
        <v>Сафронов Даниил</v>
      </c>
      <c r="C9" s="71" t="str">
        <f>'команда село'!C37</f>
        <v>М</v>
      </c>
      <c r="D9" s="71" t="str">
        <f>'команда село'!D37</f>
        <v>Тагильская</v>
      </c>
      <c r="E9" s="71">
        <f>'команда село'!E37</f>
        <v>5</v>
      </c>
      <c r="F9" s="72">
        <f>'команда село'!F37</f>
        <v>39188</v>
      </c>
      <c r="G9" s="71">
        <f>'команда село'!G37</f>
        <v>14</v>
      </c>
      <c r="H9" s="73">
        <f>'команда село'!H37</f>
        <v>0</v>
      </c>
      <c r="I9" s="97">
        <f>'команда село'!I37</f>
        <v>0</v>
      </c>
      <c r="J9" s="74">
        <f>'команда село'!J37</f>
        <v>8.3000000000000007</v>
      </c>
      <c r="K9" s="97">
        <f>'команда село'!K37</f>
        <v>56</v>
      </c>
      <c r="L9" s="75">
        <f>'команда село'!L37</f>
        <v>18</v>
      </c>
      <c r="M9" s="97">
        <f>'команда село'!M37</f>
        <v>60</v>
      </c>
      <c r="N9" s="75">
        <f>'команда село'!N37</f>
        <v>27</v>
      </c>
      <c r="O9" s="97">
        <f>'команда село'!O37</f>
        <v>28</v>
      </c>
      <c r="P9" s="75">
        <f>'команда село'!P37</f>
        <v>-5</v>
      </c>
      <c r="Q9" s="98">
        <f>'команда село'!Q37</f>
        <v>1</v>
      </c>
      <c r="R9" s="75">
        <f>'команда село'!R37</f>
        <v>233</v>
      </c>
      <c r="S9" s="97">
        <f>'команда село'!S37</f>
        <v>53</v>
      </c>
      <c r="T9" s="76">
        <f>'команда село'!T37</f>
        <v>198</v>
      </c>
      <c r="U9" s="76">
        <f t="shared" si="0"/>
        <v>2</v>
      </c>
    </row>
    <row r="10" spans="1:21" ht="24.95" customHeight="1" x14ac:dyDescent="0.25">
      <c r="A10" s="71">
        <v>3</v>
      </c>
      <c r="B10" s="70" t="str">
        <f>'команда село'!B38</f>
        <v>Белозеров Кирилл</v>
      </c>
      <c r="C10" s="71" t="str">
        <f>'команда село'!C38</f>
        <v>М</v>
      </c>
      <c r="D10" s="71" t="str">
        <f>'команда село'!D38</f>
        <v>Тагильская</v>
      </c>
      <c r="E10" s="71">
        <f>'команда село'!E38</f>
        <v>6</v>
      </c>
      <c r="F10" s="72">
        <f>'команда село'!F38</f>
        <v>39058</v>
      </c>
      <c r="G10" s="71">
        <f>'команда село'!G38</f>
        <v>14</v>
      </c>
      <c r="H10" s="73">
        <f>'команда село'!H38</f>
        <v>0</v>
      </c>
      <c r="I10" s="97">
        <f>'команда село'!I38</f>
        <v>0</v>
      </c>
      <c r="J10" s="74">
        <f>'команда село'!J38</f>
        <v>8.8000000000000007</v>
      </c>
      <c r="K10" s="97">
        <f>'команда село'!K38</f>
        <v>44</v>
      </c>
      <c r="L10" s="75">
        <f>'команда село'!L38</f>
        <v>11</v>
      </c>
      <c r="M10" s="97">
        <f>'команда село'!M38</f>
        <v>38</v>
      </c>
      <c r="N10" s="75">
        <f>'команда село'!N38</f>
        <v>27</v>
      </c>
      <c r="O10" s="97">
        <f>'команда село'!O38</f>
        <v>28</v>
      </c>
      <c r="P10" s="75">
        <f>'команда село'!P38</f>
        <v>6</v>
      </c>
      <c r="Q10" s="98">
        <f>'команда село'!Q38</f>
        <v>22</v>
      </c>
      <c r="R10" s="75">
        <f>'команда село'!R38</f>
        <v>228</v>
      </c>
      <c r="S10" s="97">
        <f>'команда село'!S38</f>
        <v>48</v>
      </c>
      <c r="T10" s="76">
        <f>'команда село'!T38</f>
        <v>180</v>
      </c>
      <c r="U10" s="76">
        <f t="shared" si="0"/>
        <v>5</v>
      </c>
    </row>
    <row r="11" spans="1:21" ht="24.95" customHeight="1" x14ac:dyDescent="0.25">
      <c r="A11" s="71">
        <v>4</v>
      </c>
      <c r="B11" s="70" t="str">
        <f>'команда село'!B90</f>
        <v>Омаров Сеит</v>
      </c>
      <c r="C11" s="71" t="str">
        <f>'команда село'!C90</f>
        <v>М</v>
      </c>
      <c r="D11" s="71" t="str">
        <f>'команда село'!D90</f>
        <v>Мокроусовская</v>
      </c>
      <c r="E11" s="71">
        <f>'команда село'!E90</f>
        <v>10</v>
      </c>
      <c r="F11" s="72">
        <f>'команда село'!F90</f>
        <v>39294</v>
      </c>
      <c r="G11" s="71">
        <f>'команда село'!G90</f>
        <v>13</v>
      </c>
      <c r="H11" s="73">
        <f>'команда село'!H90</f>
        <v>0</v>
      </c>
      <c r="I11" s="97">
        <f>'команда село'!I90</f>
        <v>0</v>
      </c>
      <c r="J11" s="74">
        <f>'команда село'!J90</f>
        <v>9.9</v>
      </c>
      <c r="K11" s="97">
        <f>'команда село'!K90</f>
        <v>26</v>
      </c>
      <c r="L11" s="75">
        <f>'команда село'!L90</f>
        <v>8</v>
      </c>
      <c r="M11" s="97">
        <f>'команда село'!M90</f>
        <v>30</v>
      </c>
      <c r="N11" s="75">
        <f>'команда село'!N90</f>
        <v>21</v>
      </c>
      <c r="O11" s="97">
        <f>'команда село'!O90</f>
        <v>20</v>
      </c>
      <c r="P11" s="75">
        <f>'команда село'!P90</f>
        <v>9</v>
      </c>
      <c r="Q11" s="98">
        <f>'команда село'!Q90</f>
        <v>28</v>
      </c>
      <c r="R11" s="75">
        <f>'команда село'!R90</f>
        <v>174</v>
      </c>
      <c r="S11" s="97">
        <f>'команда село'!S90</f>
        <v>15</v>
      </c>
      <c r="T11" s="76">
        <f>'команда село'!T90</f>
        <v>119</v>
      </c>
      <c r="U11" s="76">
        <f t="shared" si="0"/>
        <v>12</v>
      </c>
    </row>
    <row r="12" spans="1:21" ht="24.95" customHeight="1" x14ac:dyDescent="0.25">
      <c r="A12" s="71">
        <v>5</v>
      </c>
      <c r="B12" s="70" t="str">
        <f>'команда село'!B91</f>
        <v>Мохирев Павел</v>
      </c>
      <c r="C12" s="71" t="str">
        <f>'команда село'!C91</f>
        <v>М</v>
      </c>
      <c r="D12" s="71" t="str">
        <f>'команда село'!D91</f>
        <v>Мокроусовская</v>
      </c>
      <c r="E12" s="71">
        <f>'команда село'!E91</f>
        <v>11</v>
      </c>
      <c r="F12" s="72">
        <f>'команда село'!F91</f>
        <v>39189</v>
      </c>
      <c r="G12" s="71">
        <f>'команда село'!G91</f>
        <v>14</v>
      </c>
      <c r="H12" s="73">
        <f>'команда село'!H91</f>
        <v>0</v>
      </c>
      <c r="I12" s="97">
        <f>'команда село'!I91</f>
        <v>0</v>
      </c>
      <c r="J12" s="74">
        <f>'команда село'!J91</f>
        <v>9.4</v>
      </c>
      <c r="K12" s="97">
        <f>'команда село'!K91</f>
        <v>30</v>
      </c>
      <c r="L12" s="75">
        <f>'команда село'!L91</f>
        <v>10</v>
      </c>
      <c r="M12" s="97">
        <f>'команда село'!M91</f>
        <v>34</v>
      </c>
      <c r="N12" s="75">
        <f>'команда село'!N91</f>
        <v>26</v>
      </c>
      <c r="O12" s="97">
        <f>'команда село'!O91</f>
        <v>26</v>
      </c>
      <c r="P12" s="75">
        <f>'команда село'!P91</f>
        <v>-3</v>
      </c>
      <c r="Q12" s="98">
        <f>'команда село'!Q91</f>
        <v>4</v>
      </c>
      <c r="R12" s="75">
        <f>'команда село'!R91</f>
        <v>212</v>
      </c>
      <c r="S12" s="97">
        <f>'команда село'!S91</f>
        <v>32</v>
      </c>
      <c r="T12" s="76">
        <f>'команда село'!T91</f>
        <v>126</v>
      </c>
      <c r="U12" s="76">
        <f t="shared" si="0"/>
        <v>9</v>
      </c>
    </row>
    <row r="13" spans="1:21" ht="24.95" customHeight="1" x14ac:dyDescent="0.25">
      <c r="A13" s="71">
        <v>6</v>
      </c>
      <c r="B13" s="70" t="str">
        <f>'команда село'!B92</f>
        <v>Мохирев Алексей</v>
      </c>
      <c r="C13" s="71" t="str">
        <f>'команда село'!C92</f>
        <v>М</v>
      </c>
      <c r="D13" s="71" t="str">
        <f>'команда село'!D92</f>
        <v>Мокроусовская</v>
      </c>
      <c r="E13" s="71">
        <f>'команда село'!E92</f>
        <v>12</v>
      </c>
      <c r="F13" s="72">
        <f>'команда село'!F92</f>
        <v>39189</v>
      </c>
      <c r="G13" s="71">
        <f>'команда село'!G92</f>
        <v>14</v>
      </c>
      <c r="H13" s="73">
        <f>'команда село'!H92</f>
        <v>0</v>
      </c>
      <c r="I13" s="97">
        <f>'команда село'!I92</f>
        <v>0</v>
      </c>
      <c r="J13" s="74">
        <f>'команда село'!J92</f>
        <v>9.3000000000000007</v>
      </c>
      <c r="K13" s="97">
        <f>'команда село'!K92</f>
        <v>32</v>
      </c>
      <c r="L13" s="75">
        <f>'команда село'!L92</f>
        <v>9</v>
      </c>
      <c r="M13" s="97">
        <f>'команда село'!M92</f>
        <v>30</v>
      </c>
      <c r="N13" s="75">
        <f>'команда село'!N92</f>
        <v>24</v>
      </c>
      <c r="O13" s="97">
        <f>'команда село'!O92</f>
        <v>22</v>
      </c>
      <c r="P13" s="75">
        <f>'команда село'!P92</f>
        <v>-2</v>
      </c>
      <c r="Q13" s="98">
        <f>'команда село'!Q92</f>
        <v>6</v>
      </c>
      <c r="R13" s="75">
        <f>'команда село'!R92</f>
        <v>213</v>
      </c>
      <c r="S13" s="97">
        <f>'команда село'!S92</f>
        <v>33</v>
      </c>
      <c r="T13" s="76">
        <f>'команда село'!T92</f>
        <v>123</v>
      </c>
      <c r="U13" s="76">
        <f t="shared" si="0"/>
        <v>11</v>
      </c>
    </row>
    <row r="14" spans="1:21" ht="24.95" customHeight="1" x14ac:dyDescent="0.25">
      <c r="A14" s="71">
        <v>7</v>
      </c>
      <c r="B14" s="70" t="str">
        <f>'команда село'!B117</f>
        <v>Криворотов Егор</v>
      </c>
      <c r="C14" s="71" t="str">
        <f>'команда село'!C117</f>
        <v>М</v>
      </c>
      <c r="D14" s="71" t="str">
        <f>'команда село'!D117</f>
        <v>Краснозвездинская</v>
      </c>
      <c r="E14" s="71">
        <f>'команда село'!E117</f>
        <v>16</v>
      </c>
      <c r="F14" s="72">
        <f>'команда село'!F117</f>
        <v>39088</v>
      </c>
      <c r="G14" s="71">
        <f>'команда село'!G117</f>
        <v>14</v>
      </c>
      <c r="H14" s="73">
        <f>'команда село'!H117</f>
        <v>0</v>
      </c>
      <c r="I14" s="97">
        <f>'команда село'!I117</f>
        <v>0</v>
      </c>
      <c r="J14" s="74">
        <f>'команда село'!J117</f>
        <v>9.6999999999999993</v>
      </c>
      <c r="K14" s="97">
        <f>'команда село'!K117</f>
        <v>24</v>
      </c>
      <c r="L14" s="75">
        <f>'команда село'!L117</f>
        <v>10</v>
      </c>
      <c r="M14" s="97">
        <f>'команда село'!M117</f>
        <v>34</v>
      </c>
      <c r="N14" s="75">
        <f>'команда село'!N117</f>
        <v>24</v>
      </c>
      <c r="O14" s="97">
        <f>'команда село'!O117</f>
        <v>22</v>
      </c>
      <c r="P14" s="75">
        <f>'команда село'!P117</f>
        <v>11</v>
      </c>
      <c r="Q14" s="98">
        <f>'команда село'!Q117</f>
        <v>32</v>
      </c>
      <c r="R14" s="75">
        <f>'команда село'!R117</f>
        <v>185</v>
      </c>
      <c r="S14" s="97">
        <f>'команда село'!S117</f>
        <v>15</v>
      </c>
      <c r="T14" s="76">
        <f>'команда село'!T117</f>
        <v>127</v>
      </c>
      <c r="U14" s="76">
        <f t="shared" si="0"/>
        <v>8</v>
      </c>
    </row>
    <row r="15" spans="1:21" ht="24.95" customHeight="1" x14ac:dyDescent="0.25">
      <c r="A15" s="71">
        <v>8</v>
      </c>
      <c r="B15" s="70" t="str">
        <f>'команда село'!B118</f>
        <v>Булычев  Данил</v>
      </c>
      <c r="C15" s="71" t="str">
        <f>'команда село'!C118</f>
        <v>М</v>
      </c>
      <c r="D15" s="71" t="str">
        <f>'команда село'!D118</f>
        <v>Краснозвездинская</v>
      </c>
      <c r="E15" s="71">
        <f>'команда село'!E118</f>
        <v>17</v>
      </c>
      <c r="F15" s="72">
        <f>'команда село'!F118</f>
        <v>39115</v>
      </c>
      <c r="G15" s="71">
        <f>'команда село'!G118</f>
        <v>14</v>
      </c>
      <c r="H15" s="73">
        <f>'команда село'!H118</f>
        <v>0</v>
      </c>
      <c r="I15" s="97">
        <f>'команда село'!I118</f>
        <v>0</v>
      </c>
      <c r="J15" s="74">
        <f>'команда село'!J118</f>
        <v>10.7</v>
      </c>
      <c r="K15" s="97">
        <f>'команда село'!K118</f>
        <v>10</v>
      </c>
      <c r="L15" s="75">
        <f>'команда село'!L118</f>
        <v>0</v>
      </c>
      <c r="M15" s="97">
        <f>'команда село'!M118</f>
        <v>0</v>
      </c>
      <c r="N15" s="75">
        <f>'команда село'!N118</f>
        <v>22</v>
      </c>
      <c r="O15" s="97">
        <f>'команда село'!O118</f>
        <v>18</v>
      </c>
      <c r="P15" s="75">
        <f>'команда село'!P118</f>
        <v>2</v>
      </c>
      <c r="Q15" s="98">
        <f>'команда село'!Q118</f>
        <v>14</v>
      </c>
      <c r="R15" s="75">
        <f>'команда село'!R118</f>
        <v>173</v>
      </c>
      <c r="S15" s="97">
        <f>'команда село'!S118</f>
        <v>10</v>
      </c>
      <c r="T15" s="76">
        <f>'команда село'!T118</f>
        <v>52</v>
      </c>
      <c r="U15" s="76">
        <f t="shared" si="0"/>
        <v>14</v>
      </c>
    </row>
    <row r="16" spans="1:21" ht="24.95" customHeight="1" x14ac:dyDescent="0.25">
      <c r="A16" s="71">
        <v>9</v>
      </c>
      <c r="B16" s="70" t="str">
        <f>'команда село'!B119</f>
        <v>Якушов Николай</v>
      </c>
      <c r="C16" s="71" t="str">
        <f>'команда село'!C119</f>
        <v>М</v>
      </c>
      <c r="D16" s="71" t="str">
        <f>'команда село'!D119</f>
        <v>Краснозвездинская</v>
      </c>
      <c r="E16" s="71">
        <f>'команда село'!E119</f>
        <v>18</v>
      </c>
      <c r="F16" s="72">
        <f>'команда село'!F119</f>
        <v>39038</v>
      </c>
      <c r="G16" s="71">
        <f>'команда село'!G119</f>
        <v>14</v>
      </c>
      <c r="H16" s="73">
        <f>'команда село'!H119</f>
        <v>0</v>
      </c>
      <c r="I16" s="97">
        <f>'команда село'!I119</f>
        <v>0</v>
      </c>
      <c r="J16" s="74">
        <f>'команда село'!J119</f>
        <v>10.5</v>
      </c>
      <c r="K16" s="97">
        <f>'команда село'!K119</f>
        <v>12</v>
      </c>
      <c r="L16" s="75">
        <f>'команда село'!L119</f>
        <v>7</v>
      </c>
      <c r="M16" s="97">
        <f>'команда село'!M119</f>
        <v>22</v>
      </c>
      <c r="N16" s="75">
        <f>'команда село'!N119</f>
        <v>24</v>
      </c>
      <c r="O16" s="97">
        <f>'команда село'!O119</f>
        <v>22</v>
      </c>
      <c r="P16" s="75">
        <f>'команда село'!P119</f>
        <v>-8</v>
      </c>
      <c r="Q16" s="98">
        <f>'команда село'!Q119</f>
        <v>0</v>
      </c>
      <c r="R16" s="75">
        <f>'команда село'!R119</f>
        <v>170</v>
      </c>
      <c r="S16" s="97">
        <f>'команда село'!S119</f>
        <v>9</v>
      </c>
      <c r="T16" s="76">
        <f>'команда село'!T119</f>
        <v>65</v>
      </c>
      <c r="U16" s="76">
        <f t="shared" si="0"/>
        <v>13</v>
      </c>
    </row>
    <row r="17" spans="1:21" ht="24.95" customHeight="1" x14ac:dyDescent="0.25">
      <c r="A17" s="71">
        <v>10</v>
      </c>
      <c r="B17" s="70" t="str">
        <f>'команда село'!B144</f>
        <v>Костылев Роман</v>
      </c>
      <c r="C17" s="71" t="str">
        <f>'команда село'!C144</f>
        <v>М</v>
      </c>
      <c r="D17" s="71" t="str">
        <f>'команда село'!D144</f>
        <v>Шатровская</v>
      </c>
      <c r="E17" s="71">
        <f>'команда село'!E144</f>
        <v>30</v>
      </c>
      <c r="F17" s="72">
        <f>'команда село'!F144</f>
        <v>39332</v>
      </c>
      <c r="G17" s="71">
        <f>'команда село'!G144</f>
        <v>13</v>
      </c>
      <c r="H17" s="73">
        <f>'команда село'!H144</f>
        <v>0</v>
      </c>
      <c r="I17" s="97">
        <f>'команда село'!I144</f>
        <v>0</v>
      </c>
      <c r="J17" s="74">
        <f>'команда село'!J144</f>
        <v>8.5</v>
      </c>
      <c r="K17" s="97">
        <f>'команда село'!K144</f>
        <v>56</v>
      </c>
      <c r="L17" s="75">
        <f>'команда село'!L144</f>
        <v>12</v>
      </c>
      <c r="M17" s="97">
        <f>'команда село'!M144</f>
        <v>46</v>
      </c>
      <c r="N17" s="75">
        <f>'команда село'!N144</f>
        <v>25</v>
      </c>
      <c r="O17" s="97">
        <f>'команда село'!O144</f>
        <v>28</v>
      </c>
      <c r="P17" s="75">
        <f>'команда село'!P144</f>
        <v>11</v>
      </c>
      <c r="Q17" s="98">
        <f>'команда село'!Q144</f>
        <v>32</v>
      </c>
      <c r="R17" s="75">
        <f>'команда село'!R144</f>
        <v>200</v>
      </c>
      <c r="S17" s="97">
        <f>'команда село'!S144</f>
        <v>28</v>
      </c>
      <c r="T17" s="76">
        <f>'команда село'!T144</f>
        <v>190</v>
      </c>
      <c r="U17" s="76">
        <f t="shared" si="0"/>
        <v>3</v>
      </c>
    </row>
    <row r="18" spans="1:21" ht="24.95" customHeight="1" x14ac:dyDescent="0.25">
      <c r="A18" s="71">
        <v>11</v>
      </c>
      <c r="B18" s="70" t="str">
        <f>'команда село'!B145</f>
        <v>Строжков Евгений</v>
      </c>
      <c r="C18" s="71" t="str">
        <f>'команда село'!C145</f>
        <v>М</v>
      </c>
      <c r="D18" s="71" t="str">
        <f>'команда село'!D145</f>
        <v>Шатровская</v>
      </c>
      <c r="E18" s="71">
        <f>'команда село'!E145</f>
        <v>31</v>
      </c>
      <c r="F18" s="72">
        <f>'команда село'!F145</f>
        <v>39411</v>
      </c>
      <c r="G18" s="71">
        <f>'команда село'!G145</f>
        <v>13</v>
      </c>
      <c r="H18" s="73">
        <f>'команда село'!H145</f>
        <v>0</v>
      </c>
      <c r="I18" s="97">
        <f>'команда село'!I145</f>
        <v>0</v>
      </c>
      <c r="J18" s="74">
        <f>'команда село'!J145</f>
        <v>9.5</v>
      </c>
      <c r="K18" s="97">
        <f>'команда село'!K145</f>
        <v>34</v>
      </c>
      <c r="L18" s="75">
        <f>'команда село'!L145</f>
        <v>6</v>
      </c>
      <c r="M18" s="97">
        <f>'команда село'!M145</f>
        <v>23</v>
      </c>
      <c r="N18" s="75">
        <f>'команда село'!N145</f>
        <v>19</v>
      </c>
      <c r="O18" s="97">
        <f>'команда село'!O145</f>
        <v>16</v>
      </c>
      <c r="P18" s="75">
        <f>'команда село'!P145</f>
        <v>9</v>
      </c>
      <c r="Q18" s="98">
        <f>'команда село'!Q145</f>
        <v>28</v>
      </c>
      <c r="R18" s="75">
        <f>'команда село'!R145</f>
        <v>195</v>
      </c>
      <c r="S18" s="97">
        <f>'команда село'!S145</f>
        <v>25</v>
      </c>
      <c r="T18" s="76">
        <f>'команда село'!T145</f>
        <v>126</v>
      </c>
      <c r="U18" s="76">
        <f t="shared" si="0"/>
        <v>9</v>
      </c>
    </row>
    <row r="19" spans="1:21" ht="24.95" customHeight="1" x14ac:dyDescent="0.25">
      <c r="A19" s="71">
        <v>12</v>
      </c>
      <c r="B19" s="70">
        <f>'команда село'!B146</f>
        <v>0</v>
      </c>
      <c r="C19" s="71" t="str">
        <f>'команда село'!C146</f>
        <v>М</v>
      </c>
      <c r="D19" s="71" t="str">
        <f>'команда село'!D146</f>
        <v>Шатровская</v>
      </c>
      <c r="E19" s="71">
        <f>'команда село'!E146</f>
        <v>0</v>
      </c>
      <c r="F19" s="72">
        <f>'команда село'!F146</f>
        <v>44349</v>
      </c>
      <c r="G19" s="71">
        <f>'команда село'!G146</f>
        <v>0</v>
      </c>
      <c r="H19" s="73">
        <f>'команда село'!H146</f>
        <v>0</v>
      </c>
      <c r="I19" s="97" t="str">
        <f>'команда село'!I146</f>
        <v/>
      </c>
      <c r="J19" s="74">
        <f>'команда село'!J146</f>
        <v>0</v>
      </c>
      <c r="K19" s="97" t="str">
        <f>'команда село'!K146</f>
        <v/>
      </c>
      <c r="L19" s="75">
        <f>'команда село'!L146</f>
        <v>0</v>
      </c>
      <c r="M19" s="97" t="str">
        <f>'команда село'!M146</f>
        <v/>
      </c>
      <c r="N19" s="75">
        <f>'команда село'!N146</f>
        <v>0</v>
      </c>
      <c r="O19" s="97" t="str">
        <f>'команда село'!O146</f>
        <v/>
      </c>
      <c r="P19" s="75">
        <f>'команда село'!P146</f>
        <v>0</v>
      </c>
      <c r="Q19" s="98" t="str">
        <f>'команда село'!Q146</f>
        <v/>
      </c>
      <c r="R19" s="75">
        <f>'команда село'!R146</f>
        <v>0</v>
      </c>
      <c r="S19" s="97" t="str">
        <f>'команда село'!S146</f>
        <v/>
      </c>
      <c r="T19" s="76">
        <f>'команда село'!T146</f>
        <v>0</v>
      </c>
      <c r="U19" s="76">
        <f t="shared" si="0"/>
        <v>15</v>
      </c>
    </row>
    <row r="20" spans="1:21" ht="24.95" customHeight="1" x14ac:dyDescent="0.25">
      <c r="A20" s="71">
        <v>13</v>
      </c>
      <c r="B20" s="70" t="str">
        <f>'команда село'!B171</f>
        <v>Ефимов Данил</v>
      </c>
      <c r="C20" s="71" t="str">
        <f>'команда село'!C171</f>
        <v>М</v>
      </c>
      <c r="D20" s="71" t="str">
        <f>'команда село'!D171</f>
        <v>Крутогорская</v>
      </c>
      <c r="E20" s="71">
        <f>'команда село'!E171</f>
        <v>22</v>
      </c>
      <c r="F20" s="72">
        <f>'команда село'!F171</f>
        <v>39256</v>
      </c>
      <c r="G20" s="71">
        <f>'команда село'!G171</f>
        <v>13</v>
      </c>
      <c r="H20" s="73">
        <f>'команда село'!H171</f>
        <v>0</v>
      </c>
      <c r="I20" s="97">
        <f>'команда село'!I171</f>
        <v>0</v>
      </c>
      <c r="J20" s="74">
        <f>'команда село'!J171</f>
        <v>8.4</v>
      </c>
      <c r="K20" s="97">
        <f>'команда село'!K171</f>
        <v>58</v>
      </c>
      <c r="L20" s="75">
        <f>'команда село'!L171</f>
        <v>16</v>
      </c>
      <c r="M20" s="97">
        <f>'команда село'!M171</f>
        <v>58</v>
      </c>
      <c r="N20" s="75">
        <f>'команда село'!N171</f>
        <v>29</v>
      </c>
      <c r="O20" s="97">
        <f>'команда село'!O171</f>
        <v>36</v>
      </c>
      <c r="P20" s="75">
        <f>'команда село'!P171</f>
        <v>9</v>
      </c>
      <c r="Q20" s="98">
        <f>'команда село'!Q171</f>
        <v>28</v>
      </c>
      <c r="R20" s="75">
        <f>'команда село'!R171</f>
        <v>233</v>
      </c>
      <c r="S20" s="97">
        <f>'команда село'!S171</f>
        <v>56</v>
      </c>
      <c r="T20" s="76">
        <f>'команда село'!T171</f>
        <v>236</v>
      </c>
      <c r="U20" s="76">
        <f t="shared" si="0"/>
        <v>1</v>
      </c>
    </row>
    <row r="21" spans="1:21" ht="24.95" customHeight="1" x14ac:dyDescent="0.25">
      <c r="A21" s="71">
        <v>14</v>
      </c>
      <c r="B21" s="70" t="str">
        <f>'команда село'!B172</f>
        <v>Ковбан Максим</v>
      </c>
      <c r="C21" s="71" t="str">
        <f>'команда село'!C172</f>
        <v>М</v>
      </c>
      <c r="D21" s="71" t="str">
        <f>'команда село'!D172</f>
        <v>Крутогорская</v>
      </c>
      <c r="E21" s="71">
        <f>'команда село'!E172</f>
        <v>23</v>
      </c>
      <c r="F21" s="72">
        <f>'команда село'!F172</f>
        <v>39374</v>
      </c>
      <c r="G21" s="71">
        <f>'команда село'!G172</f>
        <v>13</v>
      </c>
      <c r="H21" s="73">
        <f>'команда село'!H172</f>
        <v>0</v>
      </c>
      <c r="I21" s="97">
        <f>'команда село'!I172</f>
        <v>0</v>
      </c>
      <c r="J21" s="74">
        <f>'команда село'!J172</f>
        <v>8.6</v>
      </c>
      <c r="K21" s="97">
        <f>'команда село'!K172</f>
        <v>54</v>
      </c>
      <c r="L21" s="75">
        <f>'команда село'!L172</f>
        <v>10</v>
      </c>
      <c r="M21" s="97">
        <f>'команда село'!M172</f>
        <v>38</v>
      </c>
      <c r="N21" s="75">
        <f>'команда село'!N172</f>
        <v>25</v>
      </c>
      <c r="O21" s="97">
        <f>'команда село'!O172</f>
        <v>28</v>
      </c>
      <c r="P21" s="75">
        <f>'команда село'!P172</f>
        <v>3</v>
      </c>
      <c r="Q21" s="98">
        <f>'команда село'!Q172</f>
        <v>16</v>
      </c>
      <c r="R21" s="75">
        <f>'команда село'!R172</f>
        <v>223</v>
      </c>
      <c r="S21" s="97">
        <f>'команда село'!S172</f>
        <v>48</v>
      </c>
      <c r="T21" s="76">
        <f>'команда село'!T172</f>
        <v>184</v>
      </c>
      <c r="U21" s="76">
        <f t="shared" si="0"/>
        <v>4</v>
      </c>
    </row>
    <row r="22" spans="1:21" ht="24.95" customHeight="1" x14ac:dyDescent="0.25">
      <c r="A22" s="71">
        <v>15</v>
      </c>
      <c r="B22" s="70" t="str">
        <f>'команда село'!B173</f>
        <v>Дубынин Герман</v>
      </c>
      <c r="C22" s="71" t="str">
        <f>'команда село'!C173</f>
        <v>М</v>
      </c>
      <c r="D22" s="71" t="str">
        <f>'команда село'!D173</f>
        <v>Крутогорская</v>
      </c>
      <c r="E22" s="71">
        <f>'команда село'!E173</f>
        <v>24</v>
      </c>
      <c r="F22" s="72">
        <f>'команда село'!F173</f>
        <v>39383</v>
      </c>
      <c r="G22" s="71">
        <f>'команда село'!G173</f>
        <v>13</v>
      </c>
      <c r="H22" s="73">
        <f>'команда село'!H173</f>
        <v>0</v>
      </c>
      <c r="I22" s="97">
        <f>'команда село'!I173</f>
        <v>0</v>
      </c>
      <c r="J22" s="74">
        <f>'команда село'!J173</f>
        <v>8.6999999999999993</v>
      </c>
      <c r="K22" s="97">
        <f>'команда село'!K173</f>
        <v>52</v>
      </c>
      <c r="L22" s="75">
        <f>'команда село'!L173</f>
        <v>7</v>
      </c>
      <c r="M22" s="97">
        <f>'команда село'!M173</f>
        <v>26</v>
      </c>
      <c r="N22" s="75">
        <f>'команда село'!N173</f>
        <v>25</v>
      </c>
      <c r="O22" s="97">
        <f>'команда село'!O173</f>
        <v>28</v>
      </c>
      <c r="P22" s="75">
        <f>'команда село'!P173</f>
        <v>6</v>
      </c>
      <c r="Q22" s="98">
        <f>'команда село'!Q173</f>
        <v>22</v>
      </c>
      <c r="R22" s="75">
        <f>'команда село'!R173</f>
        <v>220</v>
      </c>
      <c r="S22" s="97">
        <f>'команда село'!S173</f>
        <v>45</v>
      </c>
      <c r="T22" s="76">
        <f>'команда село'!T173</f>
        <v>173</v>
      </c>
      <c r="U22" s="76">
        <f t="shared" si="0"/>
        <v>6</v>
      </c>
    </row>
  </sheetData>
  <sheetProtection sheet="1" objects="1" scenarios="1"/>
  <autoFilter ref="A7:U7">
    <sortState ref="A8:U23">
      <sortCondition ref="E7"/>
    </sortState>
  </autoFilter>
  <mergeCells count="16">
    <mergeCell ref="U4:U6"/>
    <mergeCell ref="A1:U1"/>
    <mergeCell ref="A4:A6"/>
    <mergeCell ref="B4:B6"/>
    <mergeCell ref="C4:C6"/>
    <mergeCell ref="D4:D6"/>
    <mergeCell ref="E4:E6"/>
    <mergeCell ref="F4:F6"/>
    <mergeCell ref="G4:G6"/>
    <mergeCell ref="H4:I5"/>
    <mergeCell ref="J4:K5"/>
    <mergeCell ref="L4:M5"/>
    <mergeCell ref="N4:O5"/>
    <mergeCell ref="P4:Q5"/>
    <mergeCell ref="R4:S5"/>
    <mergeCell ref="T4:T6"/>
  </mergeCells>
  <conditionalFormatting sqref="U8:U22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printOptions horizontalCentered="1"/>
  <pageMargins left="0.27559055118110237" right="0.27559055118110237" top="0.27559055118110237" bottom="0.27559055118110237" header="0" footer="0"/>
  <pageSetup paperSize="9" scale="97" fitToHeight="0" orientation="landscape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23" sqref="C23:E28"/>
    </sheetView>
  </sheetViews>
  <sheetFormatPr defaultRowHeight="15" x14ac:dyDescent="0.25"/>
  <cols>
    <col min="2" max="2" width="28" customWidth="1"/>
    <col min="3" max="3" width="11.42578125" customWidth="1"/>
    <col min="4" max="4" width="4.5703125" bestFit="1" customWidth="1"/>
    <col min="5" max="5" width="15.85546875" customWidth="1"/>
    <col min="6" max="6" width="21.140625" bestFit="1" customWidth="1"/>
  </cols>
  <sheetData>
    <row r="1" spans="1:6" ht="15.75" x14ac:dyDescent="0.25">
      <c r="B1" s="210" t="s">
        <v>51</v>
      </c>
      <c r="C1" s="210"/>
      <c r="D1" s="210"/>
      <c r="E1" s="210"/>
      <c r="F1" s="210"/>
    </row>
    <row r="3" spans="1:6" ht="43.5" customHeight="1" x14ac:dyDescent="0.25">
      <c r="A3" s="93"/>
      <c r="B3" s="139" t="s">
        <v>112</v>
      </c>
      <c r="C3" s="140" t="s">
        <v>113</v>
      </c>
      <c r="D3" s="139" t="s">
        <v>114</v>
      </c>
      <c r="E3" s="139" t="s">
        <v>3</v>
      </c>
      <c r="F3" s="139" t="s">
        <v>2</v>
      </c>
    </row>
    <row r="4" spans="1:6" ht="17.25" customHeight="1" x14ac:dyDescent="0.25">
      <c r="A4" s="93"/>
      <c r="B4" s="141" t="s">
        <v>134</v>
      </c>
      <c r="C4" s="139">
        <v>70</v>
      </c>
      <c r="D4" s="142" t="s">
        <v>116</v>
      </c>
      <c r="E4" s="143">
        <v>39234</v>
      </c>
      <c r="F4" s="71" t="s">
        <v>92</v>
      </c>
    </row>
    <row r="5" spans="1:6" ht="17.25" customHeight="1" x14ac:dyDescent="0.25">
      <c r="A5" s="93"/>
      <c r="B5" s="141" t="s">
        <v>135</v>
      </c>
      <c r="C5" s="139">
        <v>69</v>
      </c>
      <c r="D5" s="142" t="s">
        <v>116</v>
      </c>
      <c r="E5" s="143">
        <v>39323</v>
      </c>
      <c r="F5" s="71" t="s">
        <v>92</v>
      </c>
    </row>
    <row r="6" spans="1:6" ht="17.25" customHeight="1" x14ac:dyDescent="0.25">
      <c r="A6" s="93"/>
      <c r="B6" s="141" t="s">
        <v>136</v>
      </c>
      <c r="C6" s="139">
        <v>87</v>
      </c>
      <c r="D6" s="142" t="s">
        <v>116</v>
      </c>
      <c r="E6" s="143">
        <v>39342</v>
      </c>
      <c r="F6" s="71" t="s">
        <v>92</v>
      </c>
    </row>
    <row r="7" spans="1:6" ht="17.25" customHeight="1" x14ac:dyDescent="0.25">
      <c r="A7" s="93"/>
      <c r="B7" s="141" t="s">
        <v>137</v>
      </c>
      <c r="C7" s="139">
        <v>67</v>
      </c>
      <c r="D7" s="142" t="s">
        <v>116</v>
      </c>
      <c r="E7" s="143">
        <v>39359</v>
      </c>
      <c r="F7" s="71" t="s">
        <v>92</v>
      </c>
    </row>
    <row r="8" spans="1:6" ht="17.25" customHeight="1" x14ac:dyDescent="0.25">
      <c r="A8" s="93"/>
      <c r="B8" s="141" t="s">
        <v>139</v>
      </c>
      <c r="C8" s="139">
        <v>63</v>
      </c>
      <c r="D8" s="142" t="s">
        <v>116</v>
      </c>
      <c r="E8" s="143">
        <v>39231</v>
      </c>
      <c r="F8" s="71" t="s">
        <v>92</v>
      </c>
    </row>
    <row r="9" spans="1:6" ht="17.25" customHeight="1" x14ac:dyDescent="0.25">
      <c r="A9" s="93"/>
      <c r="B9" s="141" t="s">
        <v>142</v>
      </c>
      <c r="C9" s="139">
        <v>64</v>
      </c>
      <c r="D9" s="142" t="s">
        <v>116</v>
      </c>
      <c r="E9" s="143">
        <v>39378</v>
      </c>
      <c r="F9" s="71" t="s">
        <v>92</v>
      </c>
    </row>
    <row r="10" spans="1:6" ht="17.25" customHeight="1" x14ac:dyDescent="0.25">
      <c r="A10" s="93"/>
      <c r="B10" s="141" t="s">
        <v>133</v>
      </c>
      <c r="C10" s="139">
        <v>60</v>
      </c>
      <c r="D10" s="142" t="s">
        <v>115</v>
      </c>
      <c r="E10" s="143">
        <v>39267</v>
      </c>
      <c r="F10" s="71" t="s">
        <v>92</v>
      </c>
    </row>
    <row r="11" spans="1:6" ht="17.25" customHeight="1" x14ac:dyDescent="0.25">
      <c r="A11" s="93"/>
      <c r="B11" s="141" t="s">
        <v>138</v>
      </c>
      <c r="C11" s="139">
        <v>75</v>
      </c>
      <c r="D11" s="142" t="s">
        <v>115</v>
      </c>
      <c r="E11" s="143">
        <v>39118</v>
      </c>
      <c r="F11" s="71" t="s">
        <v>92</v>
      </c>
    </row>
    <row r="12" spans="1:6" ht="17.25" customHeight="1" x14ac:dyDescent="0.25">
      <c r="A12" s="93"/>
      <c r="B12" s="141" t="s">
        <v>140</v>
      </c>
      <c r="C12" s="139">
        <v>78</v>
      </c>
      <c r="D12" s="142" t="s">
        <v>115</v>
      </c>
      <c r="E12" s="143">
        <v>39261</v>
      </c>
      <c r="F12" s="71" t="s">
        <v>92</v>
      </c>
    </row>
    <row r="13" spans="1:6" ht="17.25" customHeight="1" x14ac:dyDescent="0.25">
      <c r="A13" s="93"/>
      <c r="B13" s="141" t="s">
        <v>141</v>
      </c>
      <c r="C13" s="139">
        <v>84</v>
      </c>
      <c r="D13" s="142" t="s">
        <v>115</v>
      </c>
      <c r="E13" s="143">
        <v>39304</v>
      </c>
      <c r="F13" s="71" t="s">
        <v>92</v>
      </c>
    </row>
    <row r="14" spans="1:6" ht="17.25" customHeight="1" x14ac:dyDescent="0.25">
      <c r="A14" s="93"/>
      <c r="B14" s="141" t="s">
        <v>143</v>
      </c>
      <c r="C14" s="139">
        <v>81</v>
      </c>
      <c r="D14" s="142" t="s">
        <v>115</v>
      </c>
      <c r="E14" s="143">
        <v>39233</v>
      </c>
      <c r="F14" s="71" t="s">
        <v>92</v>
      </c>
    </row>
    <row r="15" spans="1:6" ht="17.25" customHeight="1" x14ac:dyDescent="0.25">
      <c r="A15" s="93"/>
      <c r="B15" s="141" t="s">
        <v>144</v>
      </c>
      <c r="C15" s="139">
        <v>72</v>
      </c>
      <c r="D15" s="142" t="s">
        <v>115</v>
      </c>
      <c r="E15" s="143">
        <v>39229</v>
      </c>
      <c r="F15" s="71" t="s">
        <v>92</v>
      </c>
    </row>
    <row r="16" spans="1:6" ht="17.25" customHeight="1" x14ac:dyDescent="0.25">
      <c r="B16" s="154"/>
      <c r="C16" s="155"/>
      <c r="D16" s="156"/>
      <c r="E16" s="157"/>
      <c r="F16" s="158"/>
    </row>
    <row r="17" spans="1:6" ht="43.5" customHeight="1" x14ac:dyDescent="0.25">
      <c r="A17" s="93"/>
      <c r="B17" s="139" t="s">
        <v>112</v>
      </c>
      <c r="C17" s="140" t="s">
        <v>113</v>
      </c>
      <c r="D17" s="139" t="s">
        <v>114</v>
      </c>
      <c r="E17" s="139" t="s">
        <v>3</v>
      </c>
      <c r="F17" s="139" t="s">
        <v>2</v>
      </c>
    </row>
    <row r="18" spans="1:6" x14ac:dyDescent="0.25">
      <c r="A18" s="93">
        <v>1</v>
      </c>
      <c r="B18" s="141" t="s">
        <v>122</v>
      </c>
      <c r="C18" s="139">
        <v>185</v>
      </c>
      <c r="D18" s="142" t="s">
        <v>116</v>
      </c>
      <c r="E18" s="143">
        <v>39357</v>
      </c>
      <c r="F18" s="144" t="s">
        <v>94</v>
      </c>
    </row>
    <row r="19" spans="1:6" x14ac:dyDescent="0.25">
      <c r="A19" s="93">
        <v>2</v>
      </c>
      <c r="B19" s="141" t="s">
        <v>123</v>
      </c>
      <c r="C19" s="139">
        <v>74</v>
      </c>
      <c r="D19" s="142" t="s">
        <v>116</v>
      </c>
      <c r="E19" s="143">
        <v>39127</v>
      </c>
      <c r="F19" s="144" t="s">
        <v>94</v>
      </c>
    </row>
    <row r="20" spans="1:6" x14ac:dyDescent="0.25">
      <c r="A20" s="93">
        <v>3</v>
      </c>
      <c r="B20" s="141" t="s">
        <v>124</v>
      </c>
      <c r="C20" s="139">
        <v>157</v>
      </c>
      <c r="D20" s="142" t="s">
        <v>116</v>
      </c>
      <c r="E20" s="143">
        <v>39339</v>
      </c>
      <c r="F20" s="144" t="s">
        <v>94</v>
      </c>
    </row>
    <row r="21" spans="1:6" x14ac:dyDescent="0.25">
      <c r="A21" s="93">
        <v>4</v>
      </c>
      <c r="B21" s="141" t="s">
        <v>125</v>
      </c>
      <c r="C21" s="139">
        <v>108</v>
      </c>
      <c r="D21" s="142" t="s">
        <v>116</v>
      </c>
      <c r="E21" s="143">
        <v>39078</v>
      </c>
      <c r="F21" s="144" t="s">
        <v>94</v>
      </c>
    </row>
    <row r="22" spans="1:6" x14ac:dyDescent="0.25">
      <c r="A22" s="93">
        <v>5</v>
      </c>
      <c r="B22" s="141" t="s">
        <v>126</v>
      </c>
      <c r="C22" s="139">
        <v>71</v>
      </c>
      <c r="D22" s="142" t="s">
        <v>116</v>
      </c>
      <c r="E22" s="143">
        <v>39358</v>
      </c>
      <c r="F22" s="144" t="s">
        <v>94</v>
      </c>
    </row>
    <row r="23" spans="1:6" x14ac:dyDescent="0.25">
      <c r="A23" s="93">
        <v>6</v>
      </c>
      <c r="B23" s="141" t="s">
        <v>127</v>
      </c>
      <c r="C23" s="139">
        <v>184</v>
      </c>
      <c r="D23" s="142" t="s">
        <v>115</v>
      </c>
      <c r="E23" s="143">
        <v>39071</v>
      </c>
      <c r="F23" s="144" t="s">
        <v>94</v>
      </c>
    </row>
    <row r="24" spans="1:6" x14ac:dyDescent="0.25">
      <c r="A24" s="93">
        <v>7</v>
      </c>
      <c r="B24" s="141" t="s">
        <v>128</v>
      </c>
      <c r="C24" s="139">
        <v>192</v>
      </c>
      <c r="D24" s="142" t="s">
        <v>115</v>
      </c>
      <c r="E24" s="143">
        <v>39367</v>
      </c>
      <c r="F24" s="144" t="s">
        <v>94</v>
      </c>
    </row>
    <row r="25" spans="1:6" x14ac:dyDescent="0.25">
      <c r="A25" s="93">
        <v>8</v>
      </c>
      <c r="B25" s="141" t="s">
        <v>129</v>
      </c>
      <c r="C25" s="139">
        <v>171</v>
      </c>
      <c r="D25" s="142" t="s">
        <v>115</v>
      </c>
      <c r="E25" s="143">
        <v>39260</v>
      </c>
      <c r="F25" s="144" t="s">
        <v>94</v>
      </c>
    </row>
    <row r="26" spans="1:6" x14ac:dyDescent="0.25">
      <c r="A26" s="93">
        <v>9</v>
      </c>
      <c r="B26" s="141" t="s">
        <v>130</v>
      </c>
      <c r="C26" s="139">
        <v>164</v>
      </c>
      <c r="D26" s="142" t="s">
        <v>115</v>
      </c>
      <c r="E26" s="143">
        <v>39064</v>
      </c>
      <c r="F26" s="144" t="s">
        <v>94</v>
      </c>
    </row>
    <row r="27" spans="1:6" x14ac:dyDescent="0.25">
      <c r="A27" s="93">
        <v>10</v>
      </c>
      <c r="B27" s="141" t="s">
        <v>131</v>
      </c>
      <c r="C27" s="139">
        <v>200</v>
      </c>
      <c r="D27" s="142" t="s">
        <v>115</v>
      </c>
      <c r="E27" s="143">
        <v>39404</v>
      </c>
      <c r="F27" s="144" t="s">
        <v>94</v>
      </c>
    </row>
    <row r="28" spans="1:6" x14ac:dyDescent="0.25">
      <c r="A28" s="93">
        <v>11</v>
      </c>
      <c r="B28" s="141" t="s">
        <v>132</v>
      </c>
      <c r="C28" s="139">
        <v>175</v>
      </c>
      <c r="D28" s="142" t="s">
        <v>115</v>
      </c>
      <c r="E28" s="143">
        <v>39335</v>
      </c>
      <c r="F28" s="144" t="s">
        <v>94</v>
      </c>
    </row>
  </sheetData>
  <autoFilter ref="A3:F3">
    <sortState ref="A4:F20">
      <sortCondition ref="D3"/>
    </sortState>
  </autoFilter>
  <mergeCells count="1">
    <mergeCell ref="B1:F1"/>
  </mergeCells>
  <pageMargins left="0.27559055118110237" right="0.27559055118110237" top="0.27559055118110237" bottom="0.27559055118110237" header="0" footer="0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zoomScale="70" zoomScaleNormal="70" workbookViewId="0">
      <selection activeCell="C23" sqref="C23:E28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211" t="s">
        <v>121</v>
      </c>
      <c r="B1" s="211"/>
      <c r="C1" s="211"/>
      <c r="D1" s="211"/>
      <c r="E1" s="211"/>
      <c r="F1" s="148"/>
      <c r="H1" s="211" t="s">
        <v>121</v>
      </c>
      <c r="I1" s="211"/>
      <c r="J1" s="211"/>
      <c r="K1" s="211"/>
      <c r="L1" s="211"/>
    </row>
    <row r="2" spans="1:12" x14ac:dyDescent="0.25">
      <c r="E2" s="147" t="s">
        <v>120</v>
      </c>
      <c r="F2" s="149"/>
      <c r="L2" s="147" t="s">
        <v>119</v>
      </c>
    </row>
    <row r="3" spans="1:12" ht="17.100000000000001" customHeight="1" x14ac:dyDescent="0.25">
      <c r="A3" s="41" t="s">
        <v>117</v>
      </c>
      <c r="B3" s="96" t="s">
        <v>92</v>
      </c>
      <c r="C3" s="41"/>
      <c r="D3" s="41"/>
      <c r="F3" s="150"/>
      <c r="H3" s="41" t="s">
        <v>117</v>
      </c>
      <c r="I3" s="96" t="s">
        <v>92</v>
      </c>
      <c r="J3" s="41"/>
      <c r="K3" s="41"/>
    </row>
    <row r="4" spans="1:12" ht="7.5" customHeight="1" x14ac:dyDescent="0.25">
      <c r="A4" s="41"/>
      <c r="B4" s="41"/>
      <c r="C4" s="41"/>
      <c r="D4" s="41"/>
      <c r="F4" s="150"/>
      <c r="H4" s="41"/>
      <c r="I4" s="41"/>
      <c r="J4" s="41"/>
      <c r="K4" s="41"/>
    </row>
    <row r="5" spans="1:12" ht="23.25" customHeight="1" x14ac:dyDescent="0.25">
      <c r="A5" s="212" t="s">
        <v>118</v>
      </c>
      <c r="B5" s="214" t="s">
        <v>112</v>
      </c>
      <c r="C5" s="216" t="s">
        <v>106</v>
      </c>
      <c r="D5" s="217"/>
      <c r="E5" s="218"/>
      <c r="F5" s="151"/>
      <c r="H5" s="212" t="s">
        <v>118</v>
      </c>
      <c r="I5" s="214" t="s">
        <v>112</v>
      </c>
      <c r="J5" s="216" t="s">
        <v>106</v>
      </c>
      <c r="K5" s="217"/>
      <c r="L5" s="218"/>
    </row>
    <row r="6" spans="1:12" x14ac:dyDescent="0.25">
      <c r="A6" s="213"/>
      <c r="B6" s="215"/>
      <c r="C6" s="146">
        <v>1</v>
      </c>
      <c r="D6" s="146">
        <v>2</v>
      </c>
      <c r="E6" s="146">
        <v>3</v>
      </c>
      <c r="F6" s="151"/>
      <c r="H6" s="213"/>
      <c r="I6" s="215"/>
      <c r="J6" s="146">
        <v>1</v>
      </c>
      <c r="K6" s="146">
        <v>2</v>
      </c>
      <c r="L6" s="146">
        <v>3</v>
      </c>
    </row>
    <row r="7" spans="1:12" ht="24.95" customHeight="1" x14ac:dyDescent="0.25">
      <c r="A7" s="162">
        <v>70</v>
      </c>
      <c r="B7" s="141" t="s">
        <v>134</v>
      </c>
      <c r="C7" s="145"/>
      <c r="D7" s="145"/>
      <c r="E7" s="145"/>
      <c r="F7" s="151"/>
      <c r="H7" s="139">
        <v>60</v>
      </c>
      <c r="I7" s="141" t="s">
        <v>133</v>
      </c>
      <c r="J7" s="145"/>
      <c r="K7" s="145"/>
      <c r="L7" s="145"/>
    </row>
    <row r="8" spans="1:12" ht="24.95" customHeight="1" x14ac:dyDescent="0.25">
      <c r="A8" s="162">
        <v>69</v>
      </c>
      <c r="B8" s="141" t="s">
        <v>135</v>
      </c>
      <c r="C8" s="145"/>
      <c r="D8" s="145"/>
      <c r="E8" s="145"/>
      <c r="F8" s="151"/>
      <c r="H8" s="139">
        <v>75</v>
      </c>
      <c r="I8" s="141" t="s">
        <v>138</v>
      </c>
      <c r="J8" s="145"/>
      <c r="K8" s="145"/>
      <c r="L8" s="145"/>
    </row>
    <row r="9" spans="1:12" ht="24.95" customHeight="1" x14ac:dyDescent="0.25">
      <c r="A9" s="162">
        <v>87</v>
      </c>
      <c r="B9" s="141" t="s">
        <v>136</v>
      </c>
      <c r="C9" s="145"/>
      <c r="D9" s="145"/>
      <c r="E9" s="145"/>
      <c r="F9" s="151"/>
      <c r="H9" s="139">
        <v>78</v>
      </c>
      <c r="I9" s="141" t="s">
        <v>140</v>
      </c>
      <c r="J9" s="145"/>
      <c r="K9" s="145"/>
      <c r="L9" s="145"/>
    </row>
    <row r="10" spans="1:12" ht="24.95" customHeight="1" x14ac:dyDescent="0.25">
      <c r="A10" s="162">
        <v>67</v>
      </c>
      <c r="B10" s="141" t="s">
        <v>137</v>
      </c>
      <c r="C10" s="145"/>
      <c r="D10" s="145"/>
      <c r="E10" s="145"/>
      <c r="F10" s="151"/>
      <c r="H10" s="139">
        <v>84</v>
      </c>
      <c r="I10" s="141" t="s">
        <v>141</v>
      </c>
      <c r="J10" s="145"/>
      <c r="K10" s="145"/>
      <c r="L10" s="145"/>
    </row>
    <row r="11" spans="1:12" ht="24.95" customHeight="1" x14ac:dyDescent="0.25">
      <c r="A11" s="162">
        <v>63</v>
      </c>
      <c r="B11" s="141" t="s">
        <v>139</v>
      </c>
      <c r="C11" s="145"/>
      <c r="D11" s="145"/>
      <c r="E11" s="145"/>
      <c r="F11" s="151"/>
      <c r="H11" s="139">
        <v>81</v>
      </c>
      <c r="I11" s="141" t="s">
        <v>143</v>
      </c>
      <c r="J11" s="145"/>
      <c r="K11" s="145"/>
      <c r="L11" s="145"/>
    </row>
    <row r="12" spans="1:12" ht="24.95" customHeight="1" x14ac:dyDescent="0.25">
      <c r="A12" s="162">
        <v>64</v>
      </c>
      <c r="B12" s="141" t="s">
        <v>142</v>
      </c>
      <c r="C12" s="145"/>
      <c r="D12" s="145"/>
      <c r="E12" s="145"/>
      <c r="F12" s="151"/>
      <c r="H12" s="139">
        <v>72</v>
      </c>
      <c r="I12" s="141" t="s">
        <v>144</v>
      </c>
      <c r="J12" s="145"/>
      <c r="K12" s="145"/>
      <c r="L12" s="145"/>
    </row>
    <row r="13" spans="1:12" ht="30.75" customHeight="1" x14ac:dyDescent="0.25">
      <c r="F13" s="150"/>
    </row>
    <row r="14" spans="1:12" ht="18" customHeight="1" x14ac:dyDescent="0.25">
      <c r="A14" s="152"/>
      <c r="B14" s="152"/>
      <c r="C14" s="152"/>
      <c r="D14" s="152"/>
      <c r="E14" s="152"/>
      <c r="F14" s="153"/>
      <c r="G14" s="152"/>
      <c r="H14" s="152"/>
      <c r="I14" s="152"/>
      <c r="J14" s="152"/>
      <c r="K14" s="152"/>
      <c r="L14" s="152"/>
    </row>
    <row r="15" spans="1:12" ht="18.75" x14ac:dyDescent="0.25">
      <c r="A15" s="211" t="s">
        <v>160</v>
      </c>
      <c r="B15" s="211"/>
      <c r="C15" s="211"/>
      <c r="D15" s="211"/>
      <c r="E15" s="211"/>
      <c r="F15" s="148"/>
      <c r="H15" s="211" t="s">
        <v>4</v>
      </c>
      <c r="I15" s="211"/>
      <c r="J15" s="211"/>
      <c r="K15" s="211"/>
      <c r="L15" s="211"/>
    </row>
    <row r="16" spans="1:12" x14ac:dyDescent="0.25">
      <c r="E16" s="147" t="s">
        <v>120</v>
      </c>
      <c r="F16" s="149"/>
      <c r="L16" s="147" t="s">
        <v>119</v>
      </c>
    </row>
    <row r="17" spans="1:12" ht="17.100000000000001" customHeight="1" x14ac:dyDescent="0.25">
      <c r="A17" s="41" t="s">
        <v>117</v>
      </c>
      <c r="B17" s="96" t="s">
        <v>92</v>
      </c>
      <c r="C17" s="41"/>
      <c r="D17" s="41"/>
      <c r="F17" s="150"/>
      <c r="H17" s="41" t="s">
        <v>117</v>
      </c>
      <c r="I17" s="96" t="s">
        <v>92</v>
      </c>
      <c r="J17" s="41"/>
      <c r="K17" s="41"/>
    </row>
    <row r="18" spans="1:12" ht="7.5" customHeight="1" x14ac:dyDescent="0.25">
      <c r="A18" s="41"/>
      <c r="B18" s="41"/>
      <c r="C18" s="41"/>
      <c r="D18" s="41"/>
      <c r="F18" s="150"/>
      <c r="H18" s="41"/>
      <c r="I18" s="41"/>
      <c r="J18" s="41"/>
      <c r="K18" s="41"/>
    </row>
    <row r="19" spans="1:12" ht="23.25" customHeight="1" x14ac:dyDescent="0.25">
      <c r="A19" s="212" t="s">
        <v>118</v>
      </c>
      <c r="B19" s="214" t="s">
        <v>112</v>
      </c>
      <c r="C19" s="219" t="s">
        <v>106</v>
      </c>
      <c r="D19" s="219"/>
      <c r="E19" s="219"/>
      <c r="F19" s="151"/>
      <c r="H19" s="212" t="s">
        <v>118</v>
      </c>
      <c r="I19" s="214" t="s">
        <v>112</v>
      </c>
      <c r="J19" s="219" t="s">
        <v>106</v>
      </c>
      <c r="K19" s="219"/>
      <c r="L19" s="219"/>
    </row>
    <row r="20" spans="1:12" x14ac:dyDescent="0.25">
      <c r="A20" s="213"/>
      <c r="B20" s="215"/>
      <c r="C20" s="219"/>
      <c r="D20" s="219"/>
      <c r="E20" s="219"/>
      <c r="F20" s="151"/>
      <c r="H20" s="213"/>
      <c r="I20" s="215"/>
      <c r="J20" s="219"/>
      <c r="K20" s="219"/>
      <c r="L20" s="219"/>
    </row>
    <row r="21" spans="1:12" ht="24.95" customHeight="1" x14ac:dyDescent="0.25">
      <c r="A21" s="165">
        <f>A7</f>
        <v>70</v>
      </c>
      <c r="B21" s="165" t="str">
        <f>B7</f>
        <v>Владельщикова Екатерина</v>
      </c>
      <c r="C21" s="220"/>
      <c r="D21" s="221"/>
      <c r="E21" s="222"/>
      <c r="F21" s="166"/>
      <c r="G21" s="123"/>
      <c r="H21" s="107">
        <f>H7</f>
        <v>60</v>
      </c>
      <c r="I21" s="165" t="str">
        <f>I7</f>
        <v>Бавыкин Михаил</v>
      </c>
      <c r="J21" s="220"/>
      <c r="K21" s="221"/>
      <c r="L21" s="222"/>
    </row>
    <row r="22" spans="1:12" ht="24.95" customHeight="1" x14ac:dyDescent="0.25">
      <c r="A22" s="165">
        <f t="shared" ref="A22:B26" si="0">A8</f>
        <v>69</v>
      </c>
      <c r="B22" s="165" t="str">
        <f t="shared" si="0"/>
        <v>Воденникова Злата</v>
      </c>
      <c r="C22" s="220"/>
      <c r="D22" s="221"/>
      <c r="E22" s="222"/>
      <c r="F22" s="166"/>
      <c r="G22" s="123"/>
      <c r="H22" s="107">
        <f t="shared" ref="H22:I26" si="1">H8</f>
        <v>75</v>
      </c>
      <c r="I22" s="165" t="str">
        <f t="shared" si="1"/>
        <v>Занадолбин Евгений</v>
      </c>
      <c r="J22" s="220"/>
      <c r="K22" s="221"/>
      <c r="L22" s="222"/>
    </row>
    <row r="23" spans="1:12" ht="24.95" customHeight="1" x14ac:dyDescent="0.25">
      <c r="A23" s="165">
        <f t="shared" si="0"/>
        <v>87</v>
      </c>
      <c r="B23" s="165" t="str">
        <f t="shared" si="0"/>
        <v>Дымшакова Таисия</v>
      </c>
      <c r="C23" s="220"/>
      <c r="D23" s="221"/>
      <c r="E23" s="222"/>
      <c r="F23" s="166"/>
      <c r="G23" s="123"/>
      <c r="H23" s="107">
        <f t="shared" si="1"/>
        <v>78</v>
      </c>
      <c r="I23" s="165" t="str">
        <f t="shared" si="1"/>
        <v>Костылев Кирилл</v>
      </c>
      <c r="J23" s="220"/>
      <c r="K23" s="221"/>
      <c r="L23" s="222"/>
    </row>
    <row r="24" spans="1:12" ht="24.95" customHeight="1" x14ac:dyDescent="0.25">
      <c r="A24" s="165">
        <f t="shared" si="0"/>
        <v>67</v>
      </c>
      <c r="B24" s="165" t="str">
        <f t="shared" si="0"/>
        <v>Завгородняя Алена</v>
      </c>
      <c r="C24" s="220"/>
      <c r="D24" s="221"/>
      <c r="E24" s="222"/>
      <c r="F24" s="166"/>
      <c r="G24" s="123"/>
      <c r="H24" s="107">
        <f t="shared" si="1"/>
        <v>84</v>
      </c>
      <c r="I24" s="165" t="str">
        <f t="shared" si="1"/>
        <v>Кулаков Артём</v>
      </c>
      <c r="J24" s="220"/>
      <c r="K24" s="221"/>
      <c r="L24" s="222"/>
    </row>
    <row r="25" spans="1:12" ht="24.95" customHeight="1" x14ac:dyDescent="0.25">
      <c r="A25" s="165">
        <f t="shared" si="0"/>
        <v>63</v>
      </c>
      <c r="B25" s="165" t="str">
        <f t="shared" si="0"/>
        <v>Крюкова Ангелина</v>
      </c>
      <c r="C25" s="220"/>
      <c r="D25" s="221"/>
      <c r="E25" s="222"/>
      <c r="F25" s="166"/>
      <c r="G25" s="123"/>
      <c r="H25" s="107">
        <f t="shared" si="1"/>
        <v>81</v>
      </c>
      <c r="I25" s="165" t="str">
        <f t="shared" si="1"/>
        <v>Холодов Дмитрий</v>
      </c>
      <c r="J25" s="220"/>
      <c r="K25" s="221"/>
      <c r="L25" s="222"/>
    </row>
    <row r="26" spans="1:12" ht="24.95" customHeight="1" x14ac:dyDescent="0.25">
      <c r="A26" s="165">
        <f t="shared" si="0"/>
        <v>64</v>
      </c>
      <c r="B26" s="165" t="str">
        <f t="shared" si="0"/>
        <v>Утюмова Софья</v>
      </c>
      <c r="C26" s="220"/>
      <c r="D26" s="221"/>
      <c r="E26" s="222"/>
      <c r="F26" s="166"/>
      <c r="G26" s="123"/>
      <c r="H26" s="107">
        <f t="shared" si="1"/>
        <v>72</v>
      </c>
      <c r="I26" s="165" t="str">
        <f t="shared" si="1"/>
        <v>Яковлев Егор</v>
      </c>
      <c r="J26" s="220"/>
      <c r="K26" s="221"/>
      <c r="L26" s="222"/>
    </row>
    <row r="27" spans="1:12" x14ac:dyDescent="0.25">
      <c r="F27" s="150"/>
    </row>
    <row r="28" spans="1:12" x14ac:dyDescent="0.25">
      <c r="F28" s="150"/>
    </row>
    <row r="29" spans="1:12" ht="18.75" x14ac:dyDescent="0.25">
      <c r="A29" s="211" t="s">
        <v>161</v>
      </c>
      <c r="B29" s="211"/>
      <c r="C29" s="211"/>
      <c r="D29" s="211"/>
      <c r="E29" s="211"/>
      <c r="F29" s="148"/>
      <c r="H29" s="211" t="s">
        <v>161</v>
      </c>
      <c r="I29" s="211"/>
      <c r="J29" s="211"/>
      <c r="K29" s="211"/>
      <c r="L29" s="211"/>
    </row>
    <row r="30" spans="1:12" x14ac:dyDescent="0.25">
      <c r="E30" s="147" t="s">
        <v>120</v>
      </c>
      <c r="F30" s="149"/>
      <c r="L30" s="147" t="s">
        <v>119</v>
      </c>
    </row>
    <row r="31" spans="1:12" ht="17.100000000000001" customHeight="1" x14ac:dyDescent="0.25">
      <c r="A31" s="41" t="s">
        <v>117</v>
      </c>
      <c r="B31" s="96" t="s">
        <v>92</v>
      </c>
      <c r="C31" s="41"/>
      <c r="D31" s="41"/>
      <c r="F31" s="150"/>
      <c r="H31" s="41" t="s">
        <v>117</v>
      </c>
      <c r="I31" s="96" t="s">
        <v>92</v>
      </c>
      <c r="J31" s="41"/>
      <c r="K31" s="41"/>
    </row>
    <row r="32" spans="1:12" ht="7.5" customHeight="1" x14ac:dyDescent="0.25">
      <c r="A32" s="41"/>
      <c r="B32" s="41"/>
      <c r="C32" s="41"/>
      <c r="D32" s="41"/>
      <c r="F32" s="150"/>
      <c r="H32" s="41"/>
      <c r="I32" s="41"/>
      <c r="J32" s="41"/>
      <c r="K32" s="41"/>
    </row>
    <row r="33" spans="1:12" ht="23.25" customHeight="1" x14ac:dyDescent="0.25">
      <c r="A33" s="212" t="s">
        <v>118</v>
      </c>
      <c r="B33" s="214" t="s">
        <v>112</v>
      </c>
      <c r="C33" s="219" t="s">
        <v>106</v>
      </c>
      <c r="D33" s="219"/>
      <c r="E33" s="219"/>
      <c r="F33" s="151"/>
      <c r="H33" s="212" t="s">
        <v>118</v>
      </c>
      <c r="I33" s="214" t="s">
        <v>112</v>
      </c>
      <c r="J33" s="219" t="s">
        <v>106</v>
      </c>
      <c r="K33" s="219"/>
      <c r="L33" s="219"/>
    </row>
    <row r="34" spans="1:12" x14ac:dyDescent="0.25">
      <c r="A34" s="213"/>
      <c r="B34" s="215"/>
      <c r="C34" s="219"/>
      <c r="D34" s="219"/>
      <c r="E34" s="219"/>
      <c r="F34" s="151"/>
      <c r="H34" s="213"/>
      <c r="I34" s="215"/>
      <c r="J34" s="219"/>
      <c r="K34" s="219"/>
      <c r="L34" s="219"/>
    </row>
    <row r="35" spans="1:12" ht="24.95" customHeight="1" x14ac:dyDescent="0.25">
      <c r="A35" s="165">
        <f>A21</f>
        <v>70</v>
      </c>
      <c r="B35" s="165" t="str">
        <f>B21</f>
        <v>Владельщикова Екатерина</v>
      </c>
      <c r="C35" s="220"/>
      <c r="D35" s="221"/>
      <c r="E35" s="222"/>
      <c r="F35" s="166"/>
      <c r="G35" s="123"/>
      <c r="H35" s="107">
        <f>H21</f>
        <v>60</v>
      </c>
      <c r="I35" s="165" t="str">
        <f>I21</f>
        <v>Бавыкин Михаил</v>
      </c>
      <c r="J35" s="220"/>
      <c r="K35" s="221"/>
      <c r="L35" s="222"/>
    </row>
    <row r="36" spans="1:12" ht="24.95" customHeight="1" x14ac:dyDescent="0.25">
      <c r="A36" s="165">
        <f t="shared" ref="A36:B40" si="2">A22</f>
        <v>69</v>
      </c>
      <c r="B36" s="165" t="str">
        <f t="shared" si="2"/>
        <v>Воденникова Злата</v>
      </c>
      <c r="C36" s="220"/>
      <c r="D36" s="221"/>
      <c r="E36" s="222"/>
      <c r="F36" s="166"/>
      <c r="G36" s="123"/>
      <c r="H36" s="107">
        <f t="shared" ref="H36:I40" si="3">H22</f>
        <v>75</v>
      </c>
      <c r="I36" s="165" t="str">
        <f t="shared" si="3"/>
        <v>Занадолбин Евгений</v>
      </c>
      <c r="J36" s="220"/>
      <c r="K36" s="221"/>
      <c r="L36" s="222"/>
    </row>
    <row r="37" spans="1:12" ht="24.95" customHeight="1" x14ac:dyDescent="0.25">
      <c r="A37" s="165">
        <f t="shared" si="2"/>
        <v>87</v>
      </c>
      <c r="B37" s="165" t="str">
        <f t="shared" si="2"/>
        <v>Дымшакова Таисия</v>
      </c>
      <c r="C37" s="220"/>
      <c r="D37" s="221"/>
      <c r="E37" s="222"/>
      <c r="F37" s="166"/>
      <c r="G37" s="123"/>
      <c r="H37" s="107">
        <f t="shared" si="3"/>
        <v>78</v>
      </c>
      <c r="I37" s="165" t="str">
        <f t="shared" si="3"/>
        <v>Костылев Кирилл</v>
      </c>
      <c r="J37" s="220"/>
      <c r="K37" s="221"/>
      <c r="L37" s="222"/>
    </row>
    <row r="38" spans="1:12" ht="24.95" customHeight="1" x14ac:dyDescent="0.25">
      <c r="A38" s="165">
        <f t="shared" si="2"/>
        <v>67</v>
      </c>
      <c r="B38" s="165" t="str">
        <f t="shared" si="2"/>
        <v>Завгородняя Алена</v>
      </c>
      <c r="C38" s="220"/>
      <c r="D38" s="221"/>
      <c r="E38" s="222"/>
      <c r="F38" s="166"/>
      <c r="G38" s="123"/>
      <c r="H38" s="107">
        <f t="shared" si="3"/>
        <v>84</v>
      </c>
      <c r="I38" s="165" t="str">
        <f t="shared" si="3"/>
        <v>Кулаков Артём</v>
      </c>
      <c r="J38" s="220"/>
      <c r="K38" s="221"/>
      <c r="L38" s="222"/>
    </row>
    <row r="39" spans="1:12" ht="24.95" customHeight="1" x14ac:dyDescent="0.25">
      <c r="A39" s="165">
        <f t="shared" si="2"/>
        <v>63</v>
      </c>
      <c r="B39" s="165" t="str">
        <f t="shared" si="2"/>
        <v>Крюкова Ангелина</v>
      </c>
      <c r="C39" s="220"/>
      <c r="D39" s="221"/>
      <c r="E39" s="222"/>
      <c r="F39" s="166"/>
      <c r="G39" s="123"/>
      <c r="H39" s="107">
        <f t="shared" si="3"/>
        <v>81</v>
      </c>
      <c r="I39" s="165" t="str">
        <f t="shared" si="3"/>
        <v>Холодов Дмитрий</v>
      </c>
      <c r="J39" s="220"/>
      <c r="K39" s="221"/>
      <c r="L39" s="222"/>
    </row>
    <row r="40" spans="1:12" ht="24.95" customHeight="1" x14ac:dyDescent="0.25">
      <c r="A40" s="165">
        <f t="shared" si="2"/>
        <v>64</v>
      </c>
      <c r="B40" s="165" t="str">
        <f t="shared" si="2"/>
        <v>Утюмова Софья</v>
      </c>
      <c r="C40" s="220"/>
      <c r="D40" s="221"/>
      <c r="E40" s="222"/>
      <c r="F40" s="166"/>
      <c r="G40" s="123"/>
      <c r="H40" s="107">
        <f t="shared" si="3"/>
        <v>72</v>
      </c>
      <c r="I40" s="165" t="str">
        <f t="shared" si="3"/>
        <v>Яковлев Егор</v>
      </c>
      <c r="J40" s="220"/>
      <c r="K40" s="221"/>
      <c r="L40" s="222"/>
    </row>
    <row r="41" spans="1:12" ht="30.75" customHeight="1" x14ac:dyDescent="0.25">
      <c r="A41" s="123"/>
      <c r="B41" s="123"/>
      <c r="C41" s="123"/>
      <c r="D41" s="123"/>
      <c r="E41" s="123"/>
      <c r="F41" s="167"/>
      <c r="G41" s="123"/>
      <c r="H41" s="123"/>
      <c r="I41" s="123"/>
      <c r="J41" s="123"/>
      <c r="K41" s="123"/>
      <c r="L41" s="123"/>
    </row>
    <row r="42" spans="1:12" ht="18" customHeight="1" x14ac:dyDescent="0.25">
      <c r="A42" s="152"/>
      <c r="B42" s="152"/>
      <c r="C42" s="152"/>
      <c r="D42" s="152"/>
      <c r="E42" s="152"/>
      <c r="F42" s="153"/>
      <c r="G42" s="152"/>
      <c r="H42" s="152"/>
      <c r="I42" s="152"/>
      <c r="J42" s="152"/>
      <c r="K42" s="152"/>
      <c r="L42" s="152"/>
    </row>
    <row r="43" spans="1:12" ht="18.75" x14ac:dyDescent="0.25">
      <c r="A43" s="211" t="s">
        <v>162</v>
      </c>
      <c r="B43" s="211"/>
      <c r="C43" s="211"/>
      <c r="D43" s="211"/>
      <c r="E43" s="211"/>
      <c r="F43" s="148"/>
      <c r="H43" s="211" t="s">
        <v>162</v>
      </c>
      <c r="I43" s="211"/>
      <c r="J43" s="211"/>
      <c r="K43" s="211"/>
      <c r="L43" s="211"/>
    </row>
    <row r="44" spans="1:12" x14ac:dyDescent="0.25">
      <c r="E44" s="147" t="s">
        <v>120</v>
      </c>
      <c r="F44" s="149"/>
      <c r="L44" s="147" t="s">
        <v>119</v>
      </c>
    </row>
    <row r="45" spans="1:12" ht="17.100000000000001" customHeight="1" x14ac:dyDescent="0.25">
      <c r="A45" s="41" t="s">
        <v>117</v>
      </c>
      <c r="B45" s="96" t="s">
        <v>92</v>
      </c>
      <c r="C45" s="41"/>
      <c r="D45" s="41"/>
      <c r="F45" s="150"/>
      <c r="H45" s="41" t="s">
        <v>117</v>
      </c>
      <c r="I45" s="96" t="s">
        <v>92</v>
      </c>
      <c r="J45" s="41"/>
      <c r="K45" s="41"/>
    </row>
    <row r="46" spans="1:12" ht="7.5" customHeight="1" x14ac:dyDescent="0.25">
      <c r="A46" s="41"/>
      <c r="B46" s="41"/>
      <c r="C46" s="41"/>
      <c r="D46" s="41"/>
      <c r="F46" s="150"/>
      <c r="H46" s="41"/>
      <c r="I46" s="41"/>
      <c r="J46" s="41"/>
      <c r="K46" s="41"/>
    </row>
    <row r="47" spans="1:12" ht="23.25" customHeight="1" x14ac:dyDescent="0.25">
      <c r="A47" s="212" t="s">
        <v>118</v>
      </c>
      <c r="B47" s="214" t="s">
        <v>112</v>
      </c>
      <c r="C47" s="219" t="s">
        <v>106</v>
      </c>
      <c r="D47" s="219"/>
      <c r="E47" s="219"/>
      <c r="F47" s="151"/>
      <c r="H47" s="212" t="s">
        <v>118</v>
      </c>
      <c r="I47" s="214" t="s">
        <v>112</v>
      </c>
      <c r="J47" s="219" t="s">
        <v>106</v>
      </c>
      <c r="K47" s="219"/>
      <c r="L47" s="219"/>
    </row>
    <row r="48" spans="1:12" x14ac:dyDescent="0.25">
      <c r="A48" s="213"/>
      <c r="B48" s="215"/>
      <c r="C48" s="219"/>
      <c r="D48" s="219"/>
      <c r="E48" s="219"/>
      <c r="F48" s="151"/>
      <c r="H48" s="213"/>
      <c r="I48" s="215"/>
      <c r="J48" s="219"/>
      <c r="K48" s="219"/>
      <c r="L48" s="219"/>
    </row>
    <row r="49" spans="1:12" ht="24.95" customHeight="1" x14ac:dyDescent="0.25">
      <c r="A49" s="165">
        <f>A35</f>
        <v>70</v>
      </c>
      <c r="B49" s="165" t="str">
        <f>B35</f>
        <v>Владельщикова Екатерина</v>
      </c>
      <c r="C49" s="220"/>
      <c r="D49" s="221"/>
      <c r="E49" s="222"/>
      <c r="F49" s="166"/>
      <c r="G49" s="123"/>
      <c r="H49" s="107">
        <f>H35</f>
        <v>60</v>
      </c>
      <c r="I49" s="165" t="str">
        <f>I35</f>
        <v>Бавыкин Михаил</v>
      </c>
      <c r="J49" s="220"/>
      <c r="K49" s="221"/>
      <c r="L49" s="222"/>
    </row>
    <row r="50" spans="1:12" ht="24.95" customHeight="1" x14ac:dyDescent="0.25">
      <c r="A50" s="165">
        <f t="shared" ref="A50:B54" si="4">A36</f>
        <v>69</v>
      </c>
      <c r="B50" s="165" t="str">
        <f t="shared" si="4"/>
        <v>Воденникова Злата</v>
      </c>
      <c r="C50" s="220"/>
      <c r="D50" s="221"/>
      <c r="E50" s="222"/>
      <c r="F50" s="166"/>
      <c r="G50" s="123"/>
      <c r="H50" s="107">
        <f t="shared" ref="H50:I54" si="5">H36</f>
        <v>75</v>
      </c>
      <c r="I50" s="165" t="str">
        <f t="shared" si="5"/>
        <v>Занадолбин Евгений</v>
      </c>
      <c r="J50" s="220"/>
      <c r="K50" s="221"/>
      <c r="L50" s="222"/>
    </row>
    <row r="51" spans="1:12" ht="24.95" customHeight="1" x14ac:dyDescent="0.25">
      <c r="A51" s="165">
        <f t="shared" si="4"/>
        <v>87</v>
      </c>
      <c r="B51" s="165" t="str">
        <f t="shared" si="4"/>
        <v>Дымшакова Таисия</v>
      </c>
      <c r="C51" s="220"/>
      <c r="D51" s="221"/>
      <c r="E51" s="222"/>
      <c r="F51" s="166"/>
      <c r="G51" s="123"/>
      <c r="H51" s="107">
        <f t="shared" si="5"/>
        <v>78</v>
      </c>
      <c r="I51" s="165" t="str">
        <f t="shared" si="5"/>
        <v>Костылев Кирилл</v>
      </c>
      <c r="J51" s="220"/>
      <c r="K51" s="221"/>
      <c r="L51" s="222"/>
    </row>
    <row r="52" spans="1:12" ht="24.95" customHeight="1" x14ac:dyDescent="0.25">
      <c r="A52" s="165">
        <f t="shared" si="4"/>
        <v>67</v>
      </c>
      <c r="B52" s="165" t="str">
        <f t="shared" si="4"/>
        <v>Завгородняя Алена</v>
      </c>
      <c r="C52" s="220"/>
      <c r="D52" s="221"/>
      <c r="E52" s="222"/>
      <c r="F52" s="166"/>
      <c r="G52" s="123"/>
      <c r="H52" s="107">
        <f t="shared" si="5"/>
        <v>84</v>
      </c>
      <c r="I52" s="165" t="str">
        <f t="shared" si="5"/>
        <v>Кулаков Артём</v>
      </c>
      <c r="J52" s="220"/>
      <c r="K52" s="221"/>
      <c r="L52" s="222"/>
    </row>
    <row r="53" spans="1:12" ht="24.95" customHeight="1" x14ac:dyDescent="0.25">
      <c r="A53" s="165">
        <f t="shared" si="4"/>
        <v>63</v>
      </c>
      <c r="B53" s="165" t="str">
        <f t="shared" si="4"/>
        <v>Крюкова Ангелина</v>
      </c>
      <c r="C53" s="220"/>
      <c r="D53" s="221"/>
      <c r="E53" s="222"/>
      <c r="F53" s="166"/>
      <c r="G53" s="123"/>
      <c r="H53" s="107">
        <f t="shared" si="5"/>
        <v>81</v>
      </c>
      <c r="I53" s="165" t="str">
        <f t="shared" si="5"/>
        <v>Холодов Дмитрий</v>
      </c>
      <c r="J53" s="220"/>
      <c r="K53" s="221"/>
      <c r="L53" s="222"/>
    </row>
    <row r="54" spans="1:12" ht="24.95" customHeight="1" x14ac:dyDescent="0.25">
      <c r="A54" s="165">
        <f t="shared" si="4"/>
        <v>64</v>
      </c>
      <c r="B54" s="165" t="str">
        <f t="shared" si="4"/>
        <v>Утюмова Софья</v>
      </c>
      <c r="C54" s="220"/>
      <c r="D54" s="221"/>
      <c r="E54" s="222"/>
      <c r="F54" s="166"/>
      <c r="G54" s="123"/>
      <c r="H54" s="107">
        <f t="shared" si="5"/>
        <v>72</v>
      </c>
      <c r="I54" s="165" t="str">
        <f t="shared" si="5"/>
        <v>Яковлев Егор</v>
      </c>
      <c r="J54" s="220"/>
      <c r="K54" s="221"/>
      <c r="L54" s="222"/>
    </row>
    <row r="55" spans="1:12" x14ac:dyDescent="0.25">
      <c r="F55" s="150"/>
    </row>
    <row r="56" spans="1:12" x14ac:dyDescent="0.25">
      <c r="F56" s="150"/>
    </row>
    <row r="57" spans="1:12" ht="18.75" x14ac:dyDescent="0.25">
      <c r="A57" s="211" t="s">
        <v>163</v>
      </c>
      <c r="B57" s="211"/>
      <c r="C57" s="211"/>
      <c r="D57" s="211"/>
      <c r="E57" s="211"/>
      <c r="F57" s="148"/>
      <c r="H57" s="211" t="s">
        <v>163</v>
      </c>
      <c r="I57" s="211"/>
      <c r="J57" s="211"/>
      <c r="K57" s="211"/>
      <c r="L57" s="211"/>
    </row>
    <row r="58" spans="1:12" x14ac:dyDescent="0.25">
      <c r="E58" s="147" t="s">
        <v>120</v>
      </c>
      <c r="F58" s="149"/>
      <c r="L58" s="147" t="s">
        <v>119</v>
      </c>
    </row>
    <row r="59" spans="1:12" ht="17.100000000000001" customHeight="1" x14ac:dyDescent="0.25">
      <c r="A59" s="41" t="s">
        <v>117</v>
      </c>
      <c r="B59" s="96" t="s">
        <v>92</v>
      </c>
      <c r="C59" s="41"/>
      <c r="D59" s="41"/>
      <c r="F59" s="150"/>
      <c r="H59" s="41" t="s">
        <v>117</v>
      </c>
      <c r="I59" s="96" t="s">
        <v>92</v>
      </c>
      <c r="J59" s="41"/>
      <c r="K59" s="41"/>
    </row>
    <row r="60" spans="1:12" ht="7.5" customHeight="1" x14ac:dyDescent="0.25">
      <c r="A60" s="41"/>
      <c r="B60" s="41"/>
      <c r="C60" s="41"/>
      <c r="D60" s="41"/>
      <c r="F60" s="150"/>
      <c r="H60" s="41"/>
      <c r="I60" s="41"/>
      <c r="J60" s="41"/>
      <c r="K60" s="41"/>
    </row>
    <row r="61" spans="1:12" ht="23.25" customHeight="1" x14ac:dyDescent="0.25">
      <c r="A61" s="212" t="s">
        <v>118</v>
      </c>
      <c r="B61" s="214" t="s">
        <v>112</v>
      </c>
      <c r="C61" s="219" t="s">
        <v>106</v>
      </c>
      <c r="D61" s="219"/>
      <c r="E61" s="219"/>
      <c r="F61" s="151"/>
      <c r="H61" s="212" t="s">
        <v>118</v>
      </c>
      <c r="I61" s="214" t="s">
        <v>112</v>
      </c>
      <c r="J61" s="219" t="s">
        <v>106</v>
      </c>
      <c r="K61" s="219"/>
      <c r="L61" s="219"/>
    </row>
    <row r="62" spans="1:12" x14ac:dyDescent="0.25">
      <c r="A62" s="213"/>
      <c r="B62" s="215"/>
      <c r="C62" s="219"/>
      <c r="D62" s="219"/>
      <c r="E62" s="219"/>
      <c r="F62" s="151"/>
      <c r="H62" s="213"/>
      <c r="I62" s="215"/>
      <c r="J62" s="219"/>
      <c r="K62" s="219"/>
      <c r="L62" s="219"/>
    </row>
    <row r="63" spans="1:12" ht="24.95" customHeight="1" x14ac:dyDescent="0.25">
      <c r="A63" s="165">
        <f>A49</f>
        <v>70</v>
      </c>
      <c r="B63" s="165" t="str">
        <f>B49</f>
        <v>Владельщикова Екатерина</v>
      </c>
      <c r="C63" s="220"/>
      <c r="D63" s="221"/>
      <c r="E63" s="222"/>
      <c r="F63" s="166"/>
      <c r="G63" s="123"/>
      <c r="H63" s="107">
        <f>H49</f>
        <v>60</v>
      </c>
      <c r="I63" s="165" t="str">
        <f>I49</f>
        <v>Бавыкин Михаил</v>
      </c>
      <c r="J63" s="220"/>
      <c r="K63" s="221"/>
      <c r="L63" s="222"/>
    </row>
    <row r="64" spans="1:12" ht="24.95" customHeight="1" x14ac:dyDescent="0.25">
      <c r="A64" s="165">
        <f t="shared" ref="A64:B68" si="6">A50</f>
        <v>69</v>
      </c>
      <c r="B64" s="165" t="str">
        <f t="shared" si="6"/>
        <v>Воденникова Злата</v>
      </c>
      <c r="C64" s="220"/>
      <c r="D64" s="221"/>
      <c r="E64" s="222"/>
      <c r="F64" s="166"/>
      <c r="G64" s="123"/>
      <c r="H64" s="107">
        <f t="shared" ref="H64:I68" si="7">H50</f>
        <v>75</v>
      </c>
      <c r="I64" s="165" t="str">
        <f t="shared" si="7"/>
        <v>Занадолбин Евгений</v>
      </c>
      <c r="J64" s="220"/>
      <c r="K64" s="221"/>
      <c r="L64" s="222"/>
    </row>
    <row r="65" spans="1:12" ht="24.95" customHeight="1" x14ac:dyDescent="0.25">
      <c r="A65" s="165">
        <f t="shared" si="6"/>
        <v>87</v>
      </c>
      <c r="B65" s="165" t="str">
        <f t="shared" si="6"/>
        <v>Дымшакова Таисия</v>
      </c>
      <c r="C65" s="220"/>
      <c r="D65" s="221"/>
      <c r="E65" s="222"/>
      <c r="F65" s="166"/>
      <c r="G65" s="123"/>
      <c r="H65" s="107">
        <f t="shared" si="7"/>
        <v>78</v>
      </c>
      <c r="I65" s="165" t="str">
        <f t="shared" si="7"/>
        <v>Костылев Кирилл</v>
      </c>
      <c r="J65" s="220"/>
      <c r="K65" s="221"/>
      <c r="L65" s="222"/>
    </row>
    <row r="66" spans="1:12" ht="24.95" customHeight="1" x14ac:dyDescent="0.25">
      <c r="A66" s="165">
        <f t="shared" si="6"/>
        <v>67</v>
      </c>
      <c r="B66" s="165" t="str">
        <f t="shared" si="6"/>
        <v>Завгородняя Алена</v>
      </c>
      <c r="C66" s="220"/>
      <c r="D66" s="221"/>
      <c r="E66" s="222"/>
      <c r="F66" s="166"/>
      <c r="G66" s="123"/>
      <c r="H66" s="107">
        <f t="shared" si="7"/>
        <v>84</v>
      </c>
      <c r="I66" s="165" t="str">
        <f t="shared" si="7"/>
        <v>Кулаков Артём</v>
      </c>
      <c r="J66" s="220"/>
      <c r="K66" s="221"/>
      <c r="L66" s="222"/>
    </row>
    <row r="67" spans="1:12" ht="24.95" customHeight="1" x14ac:dyDescent="0.25">
      <c r="A67" s="165">
        <f t="shared" si="6"/>
        <v>63</v>
      </c>
      <c r="B67" s="165" t="str">
        <f t="shared" si="6"/>
        <v>Крюкова Ангелина</v>
      </c>
      <c r="C67" s="220"/>
      <c r="D67" s="221"/>
      <c r="E67" s="222"/>
      <c r="F67" s="166"/>
      <c r="G67" s="123"/>
      <c r="H67" s="107">
        <f t="shared" si="7"/>
        <v>81</v>
      </c>
      <c r="I67" s="165" t="str">
        <f t="shared" si="7"/>
        <v>Холодов Дмитрий</v>
      </c>
      <c r="J67" s="220"/>
      <c r="K67" s="221"/>
      <c r="L67" s="222"/>
    </row>
    <row r="68" spans="1:12" ht="24.95" customHeight="1" x14ac:dyDescent="0.25">
      <c r="A68" s="165">
        <f t="shared" si="6"/>
        <v>64</v>
      </c>
      <c r="B68" s="165" t="str">
        <f t="shared" si="6"/>
        <v>Утюмова Софья</v>
      </c>
      <c r="C68" s="220"/>
      <c r="D68" s="221"/>
      <c r="E68" s="222"/>
      <c r="F68" s="166"/>
      <c r="G68" s="123"/>
      <c r="H68" s="107">
        <f t="shared" si="7"/>
        <v>72</v>
      </c>
      <c r="I68" s="165" t="str">
        <f t="shared" si="7"/>
        <v>Яковлев Егор</v>
      </c>
      <c r="J68" s="220"/>
      <c r="K68" s="221"/>
      <c r="L68" s="222"/>
    </row>
    <row r="69" spans="1:12" ht="30.75" customHeight="1" x14ac:dyDescent="0.25">
      <c r="F69" s="150"/>
    </row>
    <row r="70" spans="1:12" ht="18" customHeight="1" x14ac:dyDescent="0.25">
      <c r="A70" s="152"/>
      <c r="B70" s="152"/>
      <c r="C70" s="152"/>
      <c r="D70" s="152"/>
      <c r="E70" s="152"/>
      <c r="F70" s="153"/>
      <c r="G70" s="152"/>
      <c r="H70" s="152"/>
      <c r="I70" s="152"/>
      <c r="J70" s="152"/>
      <c r="K70" s="152"/>
      <c r="L70" s="152"/>
    </row>
    <row r="71" spans="1:12" ht="18.75" x14ac:dyDescent="0.25">
      <c r="A71" s="211"/>
      <c r="B71" s="211"/>
      <c r="C71" s="211"/>
      <c r="D71" s="211"/>
      <c r="E71" s="211"/>
      <c r="F71" s="148"/>
      <c r="H71" s="211"/>
      <c r="I71" s="211"/>
      <c r="J71" s="211"/>
      <c r="K71" s="211"/>
      <c r="L71" s="211"/>
    </row>
    <row r="72" spans="1:12" x14ac:dyDescent="0.25">
      <c r="E72" s="147" t="s">
        <v>120</v>
      </c>
      <c r="F72" s="149"/>
      <c r="L72" s="147" t="s">
        <v>119</v>
      </c>
    </row>
    <row r="73" spans="1:12" ht="17.100000000000001" customHeight="1" x14ac:dyDescent="0.25">
      <c r="A73" s="41" t="s">
        <v>117</v>
      </c>
      <c r="B73" s="96" t="s">
        <v>92</v>
      </c>
      <c r="C73" s="41"/>
      <c r="D73" s="41"/>
      <c r="F73" s="150"/>
      <c r="H73" s="41" t="s">
        <v>117</v>
      </c>
      <c r="I73" s="96" t="s">
        <v>92</v>
      </c>
      <c r="J73" s="41"/>
      <c r="K73" s="41"/>
    </row>
    <row r="74" spans="1:12" ht="7.5" customHeight="1" x14ac:dyDescent="0.25">
      <c r="A74" s="41"/>
      <c r="B74" s="41"/>
      <c r="C74" s="41"/>
      <c r="D74" s="41"/>
      <c r="F74" s="150"/>
      <c r="H74" s="41"/>
      <c r="I74" s="41"/>
      <c r="J74" s="41"/>
      <c r="K74" s="41"/>
    </row>
    <row r="75" spans="1:12" ht="23.25" customHeight="1" x14ac:dyDescent="0.25">
      <c r="A75" s="212" t="s">
        <v>118</v>
      </c>
      <c r="B75" s="214" t="s">
        <v>112</v>
      </c>
      <c r="C75" s="219" t="s">
        <v>106</v>
      </c>
      <c r="D75" s="219"/>
      <c r="E75" s="219"/>
      <c r="F75" s="151"/>
      <c r="H75" s="212" t="s">
        <v>118</v>
      </c>
      <c r="I75" s="214" t="s">
        <v>112</v>
      </c>
      <c r="J75" s="219" t="s">
        <v>106</v>
      </c>
      <c r="K75" s="219"/>
      <c r="L75" s="219"/>
    </row>
    <row r="76" spans="1:12" x14ac:dyDescent="0.25">
      <c r="A76" s="213"/>
      <c r="B76" s="215"/>
      <c r="C76" s="219"/>
      <c r="D76" s="219"/>
      <c r="E76" s="219"/>
      <c r="F76" s="151"/>
      <c r="H76" s="213"/>
      <c r="I76" s="215"/>
      <c r="J76" s="219"/>
      <c r="K76" s="219"/>
      <c r="L76" s="219"/>
    </row>
    <row r="77" spans="1:12" ht="24.95" customHeight="1" x14ac:dyDescent="0.25">
      <c r="A77" s="165">
        <f>A63</f>
        <v>70</v>
      </c>
      <c r="B77" s="165" t="str">
        <f>B63</f>
        <v>Владельщикова Екатерина</v>
      </c>
      <c r="C77" s="220"/>
      <c r="D77" s="221"/>
      <c r="E77" s="222"/>
      <c r="F77" s="166"/>
      <c r="G77" s="123"/>
      <c r="H77" s="107">
        <f>H63</f>
        <v>60</v>
      </c>
      <c r="I77" s="165" t="str">
        <f>I63</f>
        <v>Бавыкин Михаил</v>
      </c>
      <c r="J77" s="220"/>
      <c r="K77" s="221"/>
      <c r="L77" s="222"/>
    </row>
    <row r="78" spans="1:12" ht="24.95" customHeight="1" x14ac:dyDescent="0.25">
      <c r="A78" s="165">
        <f t="shared" ref="A78:B82" si="8">A64</f>
        <v>69</v>
      </c>
      <c r="B78" s="165" t="str">
        <f t="shared" si="8"/>
        <v>Воденникова Злата</v>
      </c>
      <c r="C78" s="220"/>
      <c r="D78" s="221"/>
      <c r="E78" s="222"/>
      <c r="F78" s="166"/>
      <c r="G78" s="123"/>
      <c r="H78" s="107">
        <f t="shared" ref="H78:I82" si="9">H64</f>
        <v>75</v>
      </c>
      <c r="I78" s="165" t="str">
        <f t="shared" si="9"/>
        <v>Занадолбин Евгений</v>
      </c>
      <c r="J78" s="220"/>
      <c r="K78" s="221"/>
      <c r="L78" s="222"/>
    </row>
    <row r="79" spans="1:12" ht="24.95" customHeight="1" x14ac:dyDescent="0.25">
      <c r="A79" s="165">
        <f t="shared" si="8"/>
        <v>87</v>
      </c>
      <c r="B79" s="165" t="str">
        <f t="shared" si="8"/>
        <v>Дымшакова Таисия</v>
      </c>
      <c r="C79" s="220"/>
      <c r="D79" s="221"/>
      <c r="E79" s="222"/>
      <c r="F79" s="166"/>
      <c r="G79" s="123"/>
      <c r="H79" s="107">
        <f t="shared" si="9"/>
        <v>78</v>
      </c>
      <c r="I79" s="165" t="str">
        <f t="shared" si="9"/>
        <v>Костылев Кирилл</v>
      </c>
      <c r="J79" s="220"/>
      <c r="K79" s="221"/>
      <c r="L79" s="222"/>
    </row>
    <row r="80" spans="1:12" ht="24.95" customHeight="1" x14ac:dyDescent="0.25">
      <c r="A80" s="165">
        <f t="shared" si="8"/>
        <v>67</v>
      </c>
      <c r="B80" s="165" t="str">
        <f t="shared" si="8"/>
        <v>Завгородняя Алена</v>
      </c>
      <c r="C80" s="220"/>
      <c r="D80" s="221"/>
      <c r="E80" s="222"/>
      <c r="F80" s="166"/>
      <c r="G80" s="123"/>
      <c r="H80" s="107">
        <f t="shared" si="9"/>
        <v>84</v>
      </c>
      <c r="I80" s="165" t="str">
        <f t="shared" si="9"/>
        <v>Кулаков Артём</v>
      </c>
      <c r="J80" s="220"/>
      <c r="K80" s="221"/>
      <c r="L80" s="222"/>
    </row>
    <row r="81" spans="1:12" ht="24.95" customHeight="1" x14ac:dyDescent="0.25">
      <c r="A81" s="165">
        <f t="shared" si="8"/>
        <v>63</v>
      </c>
      <c r="B81" s="165" t="str">
        <f t="shared" si="8"/>
        <v>Крюкова Ангелина</v>
      </c>
      <c r="C81" s="220"/>
      <c r="D81" s="221"/>
      <c r="E81" s="222"/>
      <c r="F81" s="166"/>
      <c r="G81" s="123"/>
      <c r="H81" s="107">
        <f t="shared" si="9"/>
        <v>81</v>
      </c>
      <c r="I81" s="165" t="str">
        <f t="shared" si="9"/>
        <v>Холодов Дмитрий</v>
      </c>
      <c r="J81" s="220"/>
      <c r="K81" s="221"/>
      <c r="L81" s="222"/>
    </row>
    <row r="82" spans="1:12" ht="24.95" customHeight="1" x14ac:dyDescent="0.25">
      <c r="A82" s="165">
        <f t="shared" si="8"/>
        <v>64</v>
      </c>
      <c r="B82" s="165" t="str">
        <f t="shared" si="8"/>
        <v>Утюмова Софья</v>
      </c>
      <c r="C82" s="220"/>
      <c r="D82" s="221"/>
      <c r="E82" s="222"/>
      <c r="F82" s="166"/>
      <c r="G82" s="123"/>
      <c r="H82" s="107">
        <f t="shared" si="9"/>
        <v>72</v>
      </c>
      <c r="I82" s="165" t="str">
        <f t="shared" si="9"/>
        <v>Яковлев Егор</v>
      </c>
      <c r="J82" s="220"/>
      <c r="K82" s="221"/>
      <c r="L82" s="222"/>
    </row>
    <row r="83" spans="1:12" x14ac:dyDescent="0.25">
      <c r="F83" s="150"/>
    </row>
    <row r="84" spans="1:12" x14ac:dyDescent="0.25">
      <c r="F84" s="150"/>
    </row>
  </sheetData>
  <mergeCells count="108">
    <mergeCell ref="C80:E80"/>
    <mergeCell ref="J80:L80"/>
    <mergeCell ref="C81:E81"/>
    <mergeCell ref="J81:L81"/>
    <mergeCell ref="C82:E82"/>
    <mergeCell ref="J82:L82"/>
    <mergeCell ref="C77:E77"/>
    <mergeCell ref="J77:L77"/>
    <mergeCell ref="C78:E78"/>
    <mergeCell ref="J78:L78"/>
    <mergeCell ref="C79:E79"/>
    <mergeCell ref="J79:L79"/>
    <mergeCell ref="A71:E71"/>
    <mergeCell ref="H71:L71"/>
    <mergeCell ref="A75:A76"/>
    <mergeCell ref="B75:B76"/>
    <mergeCell ref="C75:E76"/>
    <mergeCell ref="H75:H76"/>
    <mergeCell ref="I75:I76"/>
    <mergeCell ref="J75:L76"/>
    <mergeCell ref="C66:E66"/>
    <mergeCell ref="J66:L66"/>
    <mergeCell ref="C67:E67"/>
    <mergeCell ref="J67:L67"/>
    <mergeCell ref="C68:E68"/>
    <mergeCell ref="J68:L68"/>
    <mergeCell ref="C63:E63"/>
    <mergeCell ref="J63:L63"/>
    <mergeCell ref="C64:E64"/>
    <mergeCell ref="J64:L64"/>
    <mergeCell ref="C65:E65"/>
    <mergeCell ref="J65:L65"/>
    <mergeCell ref="A57:E57"/>
    <mergeCell ref="H57:L57"/>
    <mergeCell ref="A61:A62"/>
    <mergeCell ref="B61:B62"/>
    <mergeCell ref="C61:E62"/>
    <mergeCell ref="H61:H62"/>
    <mergeCell ref="I61:I62"/>
    <mergeCell ref="J61:L62"/>
    <mergeCell ref="C52:E52"/>
    <mergeCell ref="J52:L52"/>
    <mergeCell ref="C53:E53"/>
    <mergeCell ref="J53:L53"/>
    <mergeCell ref="C54:E54"/>
    <mergeCell ref="J54:L54"/>
    <mergeCell ref="C49:E49"/>
    <mergeCell ref="J49:L49"/>
    <mergeCell ref="C50:E50"/>
    <mergeCell ref="J50:L50"/>
    <mergeCell ref="C51:E51"/>
    <mergeCell ref="J51:L51"/>
    <mergeCell ref="A43:E43"/>
    <mergeCell ref="H43:L43"/>
    <mergeCell ref="A47:A48"/>
    <mergeCell ref="B47:B48"/>
    <mergeCell ref="C47:E48"/>
    <mergeCell ref="H47:H48"/>
    <mergeCell ref="I47:I48"/>
    <mergeCell ref="J47:L48"/>
    <mergeCell ref="C38:E38"/>
    <mergeCell ref="J38:L38"/>
    <mergeCell ref="C39:E39"/>
    <mergeCell ref="J39:L39"/>
    <mergeCell ref="C40:E40"/>
    <mergeCell ref="J40:L40"/>
    <mergeCell ref="C35:E35"/>
    <mergeCell ref="J35:L35"/>
    <mergeCell ref="C36:E36"/>
    <mergeCell ref="J36:L36"/>
    <mergeCell ref="C37:E37"/>
    <mergeCell ref="J37:L37"/>
    <mergeCell ref="A29:E29"/>
    <mergeCell ref="H29:L29"/>
    <mergeCell ref="A33:A34"/>
    <mergeCell ref="B33:B34"/>
    <mergeCell ref="C33:E34"/>
    <mergeCell ref="H33:H34"/>
    <mergeCell ref="I33:I34"/>
    <mergeCell ref="J33:L34"/>
    <mergeCell ref="C24:E24"/>
    <mergeCell ref="J24:L24"/>
    <mergeCell ref="C25:E25"/>
    <mergeCell ref="J25:L25"/>
    <mergeCell ref="C26:E26"/>
    <mergeCell ref="J26:L26"/>
    <mergeCell ref="C21:E21"/>
    <mergeCell ref="J21:L21"/>
    <mergeCell ref="C22:E22"/>
    <mergeCell ref="J22:L22"/>
    <mergeCell ref="C23:E23"/>
    <mergeCell ref="J23:L23"/>
    <mergeCell ref="A15:E15"/>
    <mergeCell ref="H15:L15"/>
    <mergeCell ref="A19:A20"/>
    <mergeCell ref="B19:B20"/>
    <mergeCell ref="C19:E20"/>
    <mergeCell ref="H19:H20"/>
    <mergeCell ref="I19:I20"/>
    <mergeCell ref="J19:L20"/>
    <mergeCell ref="A1:E1"/>
    <mergeCell ref="H1:L1"/>
    <mergeCell ref="A5:A6"/>
    <mergeCell ref="B5:B6"/>
    <mergeCell ref="C5:E5"/>
    <mergeCell ref="H5:H6"/>
    <mergeCell ref="I5:I6"/>
    <mergeCell ref="J5:L5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opLeftCell="A4" zoomScale="70" zoomScaleNormal="70" workbookViewId="0">
      <selection activeCell="C23" sqref="C23:E28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211" t="s">
        <v>121</v>
      </c>
      <c r="B1" s="211"/>
      <c r="C1" s="211"/>
      <c r="D1" s="211"/>
      <c r="E1" s="211"/>
      <c r="F1" s="148"/>
      <c r="H1" s="211" t="s">
        <v>121</v>
      </c>
      <c r="I1" s="211"/>
      <c r="J1" s="211"/>
      <c r="K1" s="211"/>
      <c r="L1" s="211"/>
    </row>
    <row r="2" spans="1:12" x14ac:dyDescent="0.25">
      <c r="E2" s="147" t="s">
        <v>120</v>
      </c>
      <c r="F2" s="149"/>
      <c r="L2" s="147" t="s">
        <v>119</v>
      </c>
    </row>
    <row r="3" spans="1:12" ht="17.100000000000001" customHeight="1" x14ac:dyDescent="0.25">
      <c r="A3" s="41" t="s">
        <v>117</v>
      </c>
      <c r="B3" s="163" t="s">
        <v>164</v>
      </c>
      <c r="C3" s="41"/>
      <c r="D3" s="41"/>
      <c r="F3" s="150"/>
      <c r="H3" s="41" t="s">
        <v>117</v>
      </c>
      <c r="I3" s="163" t="s">
        <v>164</v>
      </c>
      <c r="J3" s="41"/>
      <c r="K3" s="41"/>
    </row>
    <row r="4" spans="1:12" ht="7.5" customHeight="1" x14ac:dyDescent="0.25">
      <c r="A4" s="41"/>
      <c r="B4" s="41"/>
      <c r="C4" s="41"/>
      <c r="D4" s="41"/>
      <c r="F4" s="150"/>
      <c r="H4" s="41"/>
      <c r="I4" s="41"/>
      <c r="J4" s="41"/>
      <c r="K4" s="41"/>
    </row>
    <row r="5" spans="1:12" ht="23.25" customHeight="1" x14ac:dyDescent="0.25">
      <c r="A5" s="212" t="s">
        <v>118</v>
      </c>
      <c r="B5" s="214" t="s">
        <v>112</v>
      </c>
      <c r="C5" s="216" t="s">
        <v>106</v>
      </c>
      <c r="D5" s="217"/>
      <c r="E5" s="218"/>
      <c r="F5" s="151"/>
      <c r="H5" s="212" t="s">
        <v>118</v>
      </c>
      <c r="I5" s="214" t="s">
        <v>112</v>
      </c>
      <c r="J5" s="216" t="s">
        <v>106</v>
      </c>
      <c r="K5" s="217"/>
      <c r="L5" s="218"/>
    </row>
    <row r="6" spans="1:12" x14ac:dyDescent="0.25">
      <c r="A6" s="213"/>
      <c r="B6" s="215"/>
      <c r="C6" s="146">
        <v>1</v>
      </c>
      <c r="D6" s="146">
        <v>2</v>
      </c>
      <c r="E6" s="146">
        <v>3</v>
      </c>
      <c r="F6" s="151"/>
      <c r="H6" s="213"/>
      <c r="I6" s="215"/>
      <c r="J6" s="146">
        <v>1</v>
      </c>
      <c r="K6" s="146">
        <v>2</v>
      </c>
      <c r="L6" s="146">
        <v>3</v>
      </c>
    </row>
    <row r="7" spans="1:12" ht="24.95" customHeight="1" x14ac:dyDescent="0.25">
      <c r="A7" s="139">
        <v>185</v>
      </c>
      <c r="B7" s="141" t="s">
        <v>122</v>
      </c>
      <c r="C7" s="145"/>
      <c r="D7" s="145"/>
      <c r="E7" s="145"/>
      <c r="F7" s="151"/>
      <c r="H7" s="162">
        <v>184</v>
      </c>
      <c r="I7" s="141" t="s">
        <v>127</v>
      </c>
      <c r="J7" s="145"/>
      <c r="K7" s="145"/>
      <c r="L7" s="145"/>
    </row>
    <row r="8" spans="1:12" ht="24.95" customHeight="1" x14ac:dyDescent="0.25">
      <c r="A8" s="139">
        <v>74</v>
      </c>
      <c r="B8" s="141" t="s">
        <v>123</v>
      </c>
      <c r="C8" s="145"/>
      <c r="D8" s="145"/>
      <c r="E8" s="145"/>
      <c r="F8" s="151"/>
      <c r="H8" s="162">
        <v>192</v>
      </c>
      <c r="I8" s="141" t="s">
        <v>128</v>
      </c>
      <c r="J8" s="145"/>
      <c r="K8" s="145"/>
      <c r="L8" s="145"/>
    </row>
    <row r="9" spans="1:12" ht="24.95" customHeight="1" x14ac:dyDescent="0.25">
      <c r="A9" s="139">
        <v>157</v>
      </c>
      <c r="B9" s="141" t="s">
        <v>124</v>
      </c>
      <c r="C9" s="145"/>
      <c r="D9" s="145"/>
      <c r="E9" s="145"/>
      <c r="F9" s="151"/>
      <c r="H9" s="162">
        <v>171</v>
      </c>
      <c r="I9" s="141" t="s">
        <v>129</v>
      </c>
      <c r="J9" s="145"/>
      <c r="K9" s="145"/>
      <c r="L9" s="145"/>
    </row>
    <row r="10" spans="1:12" ht="24.95" customHeight="1" x14ac:dyDescent="0.25">
      <c r="A10" s="139">
        <v>108</v>
      </c>
      <c r="B10" s="141" t="s">
        <v>125</v>
      </c>
      <c r="C10" s="145"/>
      <c r="D10" s="145"/>
      <c r="E10" s="145"/>
      <c r="F10" s="151"/>
      <c r="H10" s="174">
        <v>164</v>
      </c>
      <c r="I10" s="145" t="s">
        <v>130</v>
      </c>
      <c r="J10" s="145"/>
      <c r="K10" s="145"/>
      <c r="L10" s="145"/>
    </row>
    <row r="11" spans="1:12" ht="24.95" customHeight="1" x14ac:dyDescent="0.25">
      <c r="A11" s="139">
        <v>71</v>
      </c>
      <c r="B11" s="141" t="s">
        <v>126</v>
      </c>
      <c r="C11" s="145"/>
      <c r="D11" s="145"/>
      <c r="E11" s="145"/>
      <c r="F11" s="151"/>
      <c r="H11" s="174">
        <v>200</v>
      </c>
      <c r="I11" s="145" t="s">
        <v>131</v>
      </c>
      <c r="J11" s="145"/>
      <c r="K11" s="145"/>
      <c r="L11" s="145"/>
    </row>
    <row r="12" spans="1:12" ht="24.95" customHeight="1" x14ac:dyDescent="0.25">
      <c r="A12" s="162"/>
      <c r="B12" s="141"/>
      <c r="C12" s="145"/>
      <c r="D12" s="145"/>
      <c r="E12" s="145"/>
      <c r="F12" s="151"/>
      <c r="H12" s="174">
        <v>175</v>
      </c>
      <c r="I12" s="145" t="s">
        <v>132</v>
      </c>
      <c r="J12" s="145"/>
      <c r="K12" s="145"/>
      <c r="L12" s="145"/>
    </row>
    <row r="13" spans="1:12" ht="30.75" customHeight="1" x14ac:dyDescent="0.25">
      <c r="F13" s="150"/>
    </row>
    <row r="14" spans="1:12" ht="18" customHeight="1" x14ac:dyDescent="0.25">
      <c r="A14" s="152"/>
      <c r="B14" s="152"/>
      <c r="C14" s="152"/>
      <c r="D14" s="152"/>
      <c r="E14" s="152"/>
      <c r="F14" s="153"/>
      <c r="G14" s="152"/>
      <c r="H14" s="152"/>
      <c r="I14" s="152"/>
      <c r="J14" s="152"/>
      <c r="K14" s="152"/>
      <c r="L14" s="152"/>
    </row>
    <row r="15" spans="1:12" ht="18.75" x14ac:dyDescent="0.25">
      <c r="A15" s="211" t="s">
        <v>160</v>
      </c>
      <c r="B15" s="211"/>
      <c r="C15" s="211"/>
      <c r="D15" s="211"/>
      <c r="E15" s="211"/>
      <c r="F15" s="148"/>
      <c r="H15" s="211" t="s">
        <v>4</v>
      </c>
      <c r="I15" s="211"/>
      <c r="J15" s="211"/>
      <c r="K15" s="211"/>
      <c r="L15" s="211"/>
    </row>
    <row r="16" spans="1:12" x14ac:dyDescent="0.25">
      <c r="E16" s="147" t="s">
        <v>120</v>
      </c>
      <c r="F16" s="149"/>
      <c r="L16" s="147" t="s">
        <v>119</v>
      </c>
    </row>
    <row r="17" spans="1:12" ht="17.100000000000001" customHeight="1" x14ac:dyDescent="0.25">
      <c r="A17" s="41" t="s">
        <v>117</v>
      </c>
      <c r="B17" s="163" t="s">
        <v>164</v>
      </c>
      <c r="C17" s="41"/>
      <c r="D17" s="41"/>
      <c r="F17" s="150"/>
      <c r="H17" s="41" t="s">
        <v>117</v>
      </c>
      <c r="I17" s="163" t="s">
        <v>164</v>
      </c>
      <c r="J17" s="41"/>
      <c r="K17" s="41"/>
    </row>
    <row r="18" spans="1:12" ht="7.5" customHeight="1" x14ac:dyDescent="0.25">
      <c r="A18" s="41"/>
      <c r="B18" s="41"/>
      <c r="C18" s="41"/>
      <c r="D18" s="41"/>
      <c r="F18" s="150"/>
      <c r="H18" s="41"/>
      <c r="I18" s="41"/>
      <c r="J18" s="41"/>
      <c r="K18" s="41"/>
    </row>
    <row r="19" spans="1:12" ht="23.25" customHeight="1" x14ac:dyDescent="0.25">
      <c r="A19" s="212" t="s">
        <v>118</v>
      </c>
      <c r="B19" s="214" t="s">
        <v>112</v>
      </c>
      <c r="C19" s="219" t="s">
        <v>106</v>
      </c>
      <c r="D19" s="219"/>
      <c r="E19" s="219"/>
      <c r="F19" s="151"/>
      <c r="H19" s="212" t="s">
        <v>118</v>
      </c>
      <c r="I19" s="214" t="s">
        <v>112</v>
      </c>
      <c r="J19" s="219" t="s">
        <v>106</v>
      </c>
      <c r="K19" s="219"/>
      <c r="L19" s="219"/>
    </row>
    <row r="20" spans="1:12" x14ac:dyDescent="0.25">
      <c r="A20" s="213"/>
      <c r="B20" s="215"/>
      <c r="C20" s="219"/>
      <c r="D20" s="219"/>
      <c r="E20" s="219"/>
      <c r="F20" s="151"/>
      <c r="H20" s="213"/>
      <c r="I20" s="215"/>
      <c r="J20" s="219"/>
      <c r="K20" s="219"/>
      <c r="L20" s="219"/>
    </row>
    <row r="21" spans="1:12" ht="24.95" customHeight="1" x14ac:dyDescent="0.25">
      <c r="A21" s="107">
        <f>A7</f>
        <v>185</v>
      </c>
      <c r="B21" s="165" t="str">
        <f>B7</f>
        <v>Кесарева Алина</v>
      </c>
      <c r="C21" s="220"/>
      <c r="D21" s="221"/>
      <c r="E21" s="222"/>
      <c r="F21" s="166"/>
      <c r="G21" s="123"/>
      <c r="H21" s="107">
        <f>H7</f>
        <v>184</v>
      </c>
      <c r="I21" s="165" t="str">
        <f>I7</f>
        <v>Кабаков Александр</v>
      </c>
      <c r="J21" s="220"/>
      <c r="K21" s="221"/>
      <c r="L21" s="222"/>
    </row>
    <row r="22" spans="1:12" ht="24.95" customHeight="1" x14ac:dyDescent="0.25">
      <c r="A22" s="107">
        <f t="shared" ref="A22:B26" si="0">A8</f>
        <v>74</v>
      </c>
      <c r="B22" s="165" t="str">
        <f t="shared" si="0"/>
        <v>Степанова Зауреш</v>
      </c>
      <c r="C22" s="220"/>
      <c r="D22" s="221"/>
      <c r="E22" s="222"/>
      <c r="F22" s="166"/>
      <c r="G22" s="123"/>
      <c r="H22" s="107">
        <f t="shared" ref="H22:I26" si="1">H8</f>
        <v>192</v>
      </c>
      <c r="I22" s="165" t="str">
        <f t="shared" si="1"/>
        <v>Марин Иван</v>
      </c>
      <c r="J22" s="220"/>
      <c r="K22" s="221"/>
      <c r="L22" s="222"/>
    </row>
    <row r="23" spans="1:12" ht="24.95" customHeight="1" x14ac:dyDescent="0.25">
      <c r="A23" s="107">
        <f t="shared" si="0"/>
        <v>157</v>
      </c>
      <c r="B23" s="165" t="str">
        <f t="shared" si="0"/>
        <v>Семенова Алина</v>
      </c>
      <c r="C23" s="220"/>
      <c r="D23" s="221"/>
      <c r="E23" s="222"/>
      <c r="F23" s="166"/>
      <c r="G23" s="123"/>
      <c r="H23" s="107">
        <f t="shared" si="1"/>
        <v>171</v>
      </c>
      <c r="I23" s="165" t="str">
        <f t="shared" si="1"/>
        <v>Танатаров Владислав</v>
      </c>
      <c r="J23" s="220"/>
      <c r="K23" s="221"/>
      <c r="L23" s="222"/>
    </row>
    <row r="24" spans="1:12" ht="24.95" customHeight="1" x14ac:dyDescent="0.25">
      <c r="A24" s="107">
        <f t="shared" si="0"/>
        <v>108</v>
      </c>
      <c r="B24" s="165" t="str">
        <f t="shared" si="0"/>
        <v>Урицкая Виктория</v>
      </c>
      <c r="C24" s="220"/>
      <c r="D24" s="221"/>
      <c r="E24" s="222"/>
      <c r="F24" s="166"/>
      <c r="G24" s="123"/>
      <c r="H24" s="107">
        <f t="shared" si="1"/>
        <v>164</v>
      </c>
      <c r="I24" s="165" t="str">
        <f t="shared" si="1"/>
        <v>Исаков Данил</v>
      </c>
      <c r="J24" s="220"/>
      <c r="K24" s="221"/>
      <c r="L24" s="222"/>
    </row>
    <row r="25" spans="1:12" ht="24.95" customHeight="1" x14ac:dyDescent="0.25">
      <c r="A25" s="107">
        <f t="shared" si="0"/>
        <v>71</v>
      </c>
      <c r="B25" s="165" t="str">
        <f t="shared" si="0"/>
        <v>Андреева Ксения</v>
      </c>
      <c r="C25" s="220"/>
      <c r="D25" s="221"/>
      <c r="E25" s="222"/>
      <c r="F25" s="166"/>
      <c r="G25" s="123"/>
      <c r="H25" s="107">
        <f t="shared" si="1"/>
        <v>200</v>
      </c>
      <c r="I25" s="165" t="str">
        <f t="shared" si="1"/>
        <v>Большаков Максим</v>
      </c>
      <c r="J25" s="220"/>
      <c r="K25" s="221"/>
      <c r="L25" s="222"/>
    </row>
    <row r="26" spans="1:12" ht="24.95" customHeight="1" x14ac:dyDescent="0.25">
      <c r="A26" s="107">
        <f t="shared" si="0"/>
        <v>0</v>
      </c>
      <c r="B26" s="165">
        <f t="shared" si="0"/>
        <v>0</v>
      </c>
      <c r="C26" s="220"/>
      <c r="D26" s="221"/>
      <c r="E26" s="222"/>
      <c r="F26" s="166"/>
      <c r="G26" s="123"/>
      <c r="H26" s="107">
        <f t="shared" si="1"/>
        <v>175</v>
      </c>
      <c r="I26" s="165" t="str">
        <f t="shared" si="1"/>
        <v>Дьяконов Кирилл</v>
      </c>
      <c r="J26" s="220"/>
      <c r="K26" s="221"/>
      <c r="L26" s="222"/>
    </row>
    <row r="27" spans="1:12" x14ac:dyDescent="0.25">
      <c r="F27" s="150"/>
    </row>
    <row r="28" spans="1:12" x14ac:dyDescent="0.25">
      <c r="F28" s="150"/>
    </row>
    <row r="29" spans="1:12" ht="18.75" x14ac:dyDescent="0.25">
      <c r="A29" s="211" t="s">
        <v>161</v>
      </c>
      <c r="B29" s="211"/>
      <c r="C29" s="211"/>
      <c r="D29" s="211"/>
      <c r="E29" s="211"/>
      <c r="F29" s="148"/>
      <c r="H29" s="211" t="s">
        <v>161</v>
      </c>
      <c r="I29" s="211"/>
      <c r="J29" s="211"/>
      <c r="K29" s="211"/>
      <c r="L29" s="211"/>
    </row>
    <row r="30" spans="1:12" x14ac:dyDescent="0.25">
      <c r="E30" s="147" t="s">
        <v>120</v>
      </c>
      <c r="F30" s="149"/>
      <c r="L30" s="147" t="s">
        <v>119</v>
      </c>
    </row>
    <row r="31" spans="1:12" ht="17.100000000000001" customHeight="1" x14ac:dyDescent="0.25">
      <c r="A31" s="41" t="s">
        <v>117</v>
      </c>
      <c r="B31" s="163" t="s">
        <v>164</v>
      </c>
      <c r="C31" s="41"/>
      <c r="D31" s="41"/>
      <c r="F31" s="150"/>
      <c r="H31" s="41" t="s">
        <v>117</v>
      </c>
      <c r="I31" s="163" t="s">
        <v>164</v>
      </c>
      <c r="J31" s="41"/>
      <c r="K31" s="41"/>
    </row>
    <row r="32" spans="1:12" ht="7.5" customHeight="1" x14ac:dyDescent="0.25">
      <c r="A32" s="41"/>
      <c r="B32" s="41"/>
      <c r="C32" s="41"/>
      <c r="D32" s="41"/>
      <c r="F32" s="150"/>
      <c r="H32" s="41"/>
      <c r="I32" s="41"/>
      <c r="J32" s="41"/>
      <c r="K32" s="41"/>
    </row>
    <row r="33" spans="1:12" ht="23.25" customHeight="1" x14ac:dyDescent="0.25">
      <c r="A33" s="212" t="s">
        <v>118</v>
      </c>
      <c r="B33" s="214" t="s">
        <v>112</v>
      </c>
      <c r="C33" s="219" t="s">
        <v>106</v>
      </c>
      <c r="D33" s="219"/>
      <c r="E33" s="219"/>
      <c r="F33" s="151"/>
      <c r="H33" s="212" t="s">
        <v>118</v>
      </c>
      <c r="I33" s="214" t="s">
        <v>112</v>
      </c>
      <c r="J33" s="219" t="s">
        <v>106</v>
      </c>
      <c r="K33" s="219"/>
      <c r="L33" s="219"/>
    </row>
    <row r="34" spans="1:12" x14ac:dyDescent="0.25">
      <c r="A34" s="213"/>
      <c r="B34" s="215"/>
      <c r="C34" s="219"/>
      <c r="D34" s="219"/>
      <c r="E34" s="219"/>
      <c r="F34" s="151"/>
      <c r="H34" s="213"/>
      <c r="I34" s="215"/>
      <c r="J34" s="219"/>
      <c r="K34" s="219"/>
      <c r="L34" s="219"/>
    </row>
    <row r="35" spans="1:12" ht="24.95" customHeight="1" x14ac:dyDescent="0.25">
      <c r="A35" s="107">
        <f>A21</f>
        <v>185</v>
      </c>
      <c r="B35" s="165" t="str">
        <f>B21</f>
        <v>Кесарева Алина</v>
      </c>
      <c r="C35" s="220"/>
      <c r="D35" s="221"/>
      <c r="E35" s="222"/>
      <c r="F35" s="166"/>
      <c r="G35" s="123"/>
      <c r="H35" s="107">
        <f>H21</f>
        <v>184</v>
      </c>
      <c r="I35" s="165" t="str">
        <f>I21</f>
        <v>Кабаков Александр</v>
      </c>
      <c r="J35" s="220"/>
      <c r="K35" s="221"/>
      <c r="L35" s="222"/>
    </row>
    <row r="36" spans="1:12" ht="24.95" customHeight="1" x14ac:dyDescent="0.25">
      <c r="A36" s="107">
        <f t="shared" ref="A36:B40" si="2">A22</f>
        <v>74</v>
      </c>
      <c r="B36" s="165" t="str">
        <f t="shared" si="2"/>
        <v>Степанова Зауреш</v>
      </c>
      <c r="C36" s="220"/>
      <c r="D36" s="221"/>
      <c r="E36" s="222"/>
      <c r="F36" s="166"/>
      <c r="G36" s="123"/>
      <c r="H36" s="107">
        <f t="shared" ref="H36:I40" si="3">H22</f>
        <v>192</v>
      </c>
      <c r="I36" s="165" t="str">
        <f t="shared" si="3"/>
        <v>Марин Иван</v>
      </c>
      <c r="J36" s="220"/>
      <c r="K36" s="221"/>
      <c r="L36" s="222"/>
    </row>
    <row r="37" spans="1:12" ht="24.95" customHeight="1" x14ac:dyDescent="0.25">
      <c r="A37" s="107">
        <f t="shared" si="2"/>
        <v>157</v>
      </c>
      <c r="B37" s="165" t="str">
        <f t="shared" si="2"/>
        <v>Семенова Алина</v>
      </c>
      <c r="C37" s="220"/>
      <c r="D37" s="221"/>
      <c r="E37" s="222"/>
      <c r="F37" s="166"/>
      <c r="G37" s="123"/>
      <c r="H37" s="107">
        <f t="shared" si="3"/>
        <v>171</v>
      </c>
      <c r="I37" s="165" t="str">
        <f t="shared" si="3"/>
        <v>Танатаров Владислав</v>
      </c>
      <c r="J37" s="220"/>
      <c r="K37" s="221"/>
      <c r="L37" s="222"/>
    </row>
    <row r="38" spans="1:12" ht="24.95" customHeight="1" x14ac:dyDescent="0.25">
      <c r="A38" s="107">
        <f t="shared" si="2"/>
        <v>108</v>
      </c>
      <c r="B38" s="165" t="str">
        <f t="shared" si="2"/>
        <v>Урицкая Виктория</v>
      </c>
      <c r="C38" s="220"/>
      <c r="D38" s="221"/>
      <c r="E38" s="222"/>
      <c r="F38" s="166"/>
      <c r="G38" s="123"/>
      <c r="H38" s="107">
        <f t="shared" si="3"/>
        <v>164</v>
      </c>
      <c r="I38" s="165" t="str">
        <f t="shared" si="3"/>
        <v>Исаков Данил</v>
      </c>
      <c r="J38" s="220"/>
      <c r="K38" s="221"/>
      <c r="L38" s="222"/>
    </row>
    <row r="39" spans="1:12" ht="24.95" customHeight="1" x14ac:dyDescent="0.25">
      <c r="A39" s="107">
        <f t="shared" si="2"/>
        <v>71</v>
      </c>
      <c r="B39" s="165" t="str">
        <f t="shared" si="2"/>
        <v>Андреева Ксения</v>
      </c>
      <c r="C39" s="220"/>
      <c r="D39" s="221"/>
      <c r="E39" s="222"/>
      <c r="F39" s="166"/>
      <c r="G39" s="123"/>
      <c r="H39" s="107">
        <f t="shared" si="3"/>
        <v>200</v>
      </c>
      <c r="I39" s="165" t="str">
        <f t="shared" si="3"/>
        <v>Большаков Максим</v>
      </c>
      <c r="J39" s="220"/>
      <c r="K39" s="221"/>
      <c r="L39" s="222"/>
    </row>
    <row r="40" spans="1:12" ht="24.95" customHeight="1" x14ac:dyDescent="0.25">
      <c r="A40" s="107">
        <f t="shared" si="2"/>
        <v>0</v>
      </c>
      <c r="B40" s="165">
        <f t="shared" si="2"/>
        <v>0</v>
      </c>
      <c r="C40" s="220"/>
      <c r="D40" s="221"/>
      <c r="E40" s="222"/>
      <c r="F40" s="166"/>
      <c r="G40" s="123"/>
      <c r="H40" s="107">
        <f t="shared" si="3"/>
        <v>175</v>
      </c>
      <c r="I40" s="165" t="str">
        <f t="shared" si="3"/>
        <v>Дьяконов Кирилл</v>
      </c>
      <c r="J40" s="220"/>
      <c r="K40" s="221"/>
      <c r="L40" s="222"/>
    </row>
    <row r="41" spans="1:12" ht="30.75" customHeight="1" x14ac:dyDescent="0.25">
      <c r="A41" s="123"/>
      <c r="B41" s="123"/>
      <c r="C41" s="123"/>
      <c r="D41" s="123"/>
      <c r="E41" s="123"/>
      <c r="F41" s="167"/>
      <c r="G41" s="123"/>
      <c r="H41" s="123"/>
      <c r="I41" s="123"/>
      <c r="J41" s="123"/>
      <c r="K41" s="123"/>
      <c r="L41" s="123"/>
    </row>
    <row r="42" spans="1:12" ht="18" customHeight="1" x14ac:dyDescent="0.25">
      <c r="A42" s="152"/>
      <c r="B42" s="152"/>
      <c r="C42" s="152"/>
      <c r="D42" s="152"/>
      <c r="E42" s="152"/>
      <c r="F42" s="153"/>
      <c r="G42" s="152"/>
      <c r="H42" s="152"/>
      <c r="I42" s="152"/>
      <c r="J42" s="152"/>
      <c r="K42" s="152"/>
      <c r="L42" s="152"/>
    </row>
    <row r="43" spans="1:12" ht="18.75" x14ac:dyDescent="0.25">
      <c r="A43" s="211" t="s">
        <v>162</v>
      </c>
      <c r="B43" s="211"/>
      <c r="C43" s="211"/>
      <c r="D43" s="211"/>
      <c r="E43" s="211"/>
      <c r="F43" s="148"/>
      <c r="H43" s="211" t="s">
        <v>162</v>
      </c>
      <c r="I43" s="211"/>
      <c r="J43" s="211"/>
      <c r="K43" s="211"/>
      <c r="L43" s="211"/>
    </row>
    <row r="44" spans="1:12" x14ac:dyDescent="0.25">
      <c r="E44" s="147" t="s">
        <v>120</v>
      </c>
      <c r="F44" s="149"/>
      <c r="L44" s="147" t="s">
        <v>119</v>
      </c>
    </row>
    <row r="45" spans="1:12" ht="17.100000000000001" customHeight="1" x14ac:dyDescent="0.25">
      <c r="A45" s="41" t="s">
        <v>117</v>
      </c>
      <c r="B45" s="163" t="s">
        <v>164</v>
      </c>
      <c r="C45" s="41"/>
      <c r="D45" s="41"/>
      <c r="F45" s="150"/>
      <c r="H45" s="41" t="s">
        <v>117</v>
      </c>
      <c r="I45" s="163" t="s">
        <v>164</v>
      </c>
      <c r="J45" s="41"/>
      <c r="K45" s="41"/>
    </row>
    <row r="46" spans="1:12" ht="7.5" customHeight="1" x14ac:dyDescent="0.25">
      <c r="A46" s="41"/>
      <c r="B46" s="41"/>
      <c r="C46" s="41"/>
      <c r="D46" s="41"/>
      <c r="F46" s="150"/>
      <c r="H46" s="41"/>
      <c r="I46" s="41"/>
      <c r="J46" s="41"/>
      <c r="K46" s="41"/>
    </row>
    <row r="47" spans="1:12" ht="23.25" customHeight="1" x14ac:dyDescent="0.25">
      <c r="A47" s="212" t="s">
        <v>118</v>
      </c>
      <c r="B47" s="214" t="s">
        <v>112</v>
      </c>
      <c r="C47" s="219" t="s">
        <v>106</v>
      </c>
      <c r="D47" s="219"/>
      <c r="E47" s="219"/>
      <c r="F47" s="151"/>
      <c r="H47" s="212" t="s">
        <v>118</v>
      </c>
      <c r="I47" s="214" t="s">
        <v>112</v>
      </c>
      <c r="J47" s="219" t="s">
        <v>106</v>
      </c>
      <c r="K47" s="219"/>
      <c r="L47" s="219"/>
    </row>
    <row r="48" spans="1:12" x14ac:dyDescent="0.25">
      <c r="A48" s="213"/>
      <c r="B48" s="215"/>
      <c r="C48" s="219"/>
      <c r="D48" s="219"/>
      <c r="E48" s="219"/>
      <c r="F48" s="151"/>
      <c r="H48" s="213"/>
      <c r="I48" s="215"/>
      <c r="J48" s="219"/>
      <c r="K48" s="219"/>
      <c r="L48" s="219"/>
    </row>
    <row r="49" spans="1:12" ht="24.95" customHeight="1" x14ac:dyDescent="0.25">
      <c r="A49" s="107">
        <f>A35</f>
        <v>185</v>
      </c>
      <c r="B49" s="165" t="str">
        <f>B35</f>
        <v>Кесарева Алина</v>
      </c>
      <c r="C49" s="220"/>
      <c r="D49" s="221"/>
      <c r="E49" s="222"/>
      <c r="F49" s="166"/>
      <c r="G49" s="123"/>
      <c r="H49" s="107">
        <f>H35</f>
        <v>184</v>
      </c>
      <c r="I49" s="165" t="str">
        <f>I35</f>
        <v>Кабаков Александр</v>
      </c>
      <c r="J49" s="220"/>
      <c r="K49" s="221"/>
      <c r="L49" s="222"/>
    </row>
    <row r="50" spans="1:12" ht="24.95" customHeight="1" x14ac:dyDescent="0.25">
      <c r="A50" s="107">
        <f t="shared" ref="A50:B54" si="4">A36</f>
        <v>74</v>
      </c>
      <c r="B50" s="165" t="str">
        <f t="shared" si="4"/>
        <v>Степанова Зауреш</v>
      </c>
      <c r="C50" s="220"/>
      <c r="D50" s="221"/>
      <c r="E50" s="222"/>
      <c r="F50" s="166"/>
      <c r="G50" s="123"/>
      <c r="H50" s="107">
        <f t="shared" ref="H50:I54" si="5">H36</f>
        <v>192</v>
      </c>
      <c r="I50" s="165" t="str">
        <f t="shared" si="5"/>
        <v>Марин Иван</v>
      </c>
      <c r="J50" s="220"/>
      <c r="K50" s="221"/>
      <c r="L50" s="222"/>
    </row>
    <row r="51" spans="1:12" ht="24.95" customHeight="1" x14ac:dyDescent="0.25">
      <c r="A51" s="107">
        <f t="shared" si="4"/>
        <v>157</v>
      </c>
      <c r="B51" s="165" t="str">
        <f t="shared" si="4"/>
        <v>Семенова Алина</v>
      </c>
      <c r="C51" s="220"/>
      <c r="D51" s="221"/>
      <c r="E51" s="222"/>
      <c r="F51" s="166"/>
      <c r="G51" s="123"/>
      <c r="H51" s="107">
        <f t="shared" si="5"/>
        <v>171</v>
      </c>
      <c r="I51" s="165" t="str">
        <f t="shared" si="5"/>
        <v>Танатаров Владислав</v>
      </c>
      <c r="J51" s="220"/>
      <c r="K51" s="221"/>
      <c r="L51" s="222"/>
    </row>
    <row r="52" spans="1:12" ht="24.95" customHeight="1" x14ac:dyDescent="0.25">
      <c r="A52" s="107">
        <f t="shared" si="4"/>
        <v>108</v>
      </c>
      <c r="B52" s="165" t="str">
        <f t="shared" si="4"/>
        <v>Урицкая Виктория</v>
      </c>
      <c r="C52" s="220"/>
      <c r="D52" s="221"/>
      <c r="E52" s="222"/>
      <c r="F52" s="166"/>
      <c r="G52" s="123"/>
      <c r="H52" s="107">
        <f t="shared" si="5"/>
        <v>164</v>
      </c>
      <c r="I52" s="165" t="str">
        <f t="shared" si="5"/>
        <v>Исаков Данил</v>
      </c>
      <c r="J52" s="220"/>
      <c r="K52" s="221"/>
      <c r="L52" s="222"/>
    </row>
    <row r="53" spans="1:12" ht="24.95" customHeight="1" x14ac:dyDescent="0.25">
      <c r="A53" s="107">
        <f t="shared" si="4"/>
        <v>71</v>
      </c>
      <c r="B53" s="165" t="str">
        <f t="shared" si="4"/>
        <v>Андреева Ксения</v>
      </c>
      <c r="C53" s="220"/>
      <c r="D53" s="221"/>
      <c r="E53" s="222"/>
      <c r="F53" s="166"/>
      <c r="G53" s="123"/>
      <c r="H53" s="107">
        <f t="shared" si="5"/>
        <v>200</v>
      </c>
      <c r="I53" s="165" t="str">
        <f t="shared" si="5"/>
        <v>Большаков Максим</v>
      </c>
      <c r="J53" s="220"/>
      <c r="K53" s="221"/>
      <c r="L53" s="222"/>
    </row>
    <row r="54" spans="1:12" ht="24.95" customHeight="1" x14ac:dyDescent="0.25">
      <c r="A54" s="107">
        <f t="shared" si="4"/>
        <v>0</v>
      </c>
      <c r="B54" s="165">
        <f t="shared" si="4"/>
        <v>0</v>
      </c>
      <c r="C54" s="220"/>
      <c r="D54" s="221"/>
      <c r="E54" s="222"/>
      <c r="F54" s="166"/>
      <c r="G54" s="123"/>
      <c r="H54" s="107">
        <f t="shared" si="5"/>
        <v>175</v>
      </c>
      <c r="I54" s="165" t="str">
        <f t="shared" si="5"/>
        <v>Дьяконов Кирилл</v>
      </c>
      <c r="J54" s="220"/>
      <c r="K54" s="221"/>
      <c r="L54" s="222"/>
    </row>
    <row r="55" spans="1:12" x14ac:dyDescent="0.25">
      <c r="F55" s="150"/>
    </row>
    <row r="56" spans="1:12" x14ac:dyDescent="0.25">
      <c r="F56" s="150"/>
    </row>
    <row r="57" spans="1:12" ht="18.75" x14ac:dyDescent="0.25">
      <c r="A57" s="211" t="s">
        <v>163</v>
      </c>
      <c r="B57" s="211"/>
      <c r="C57" s="211"/>
      <c r="D57" s="211"/>
      <c r="E57" s="211"/>
      <c r="F57" s="148"/>
      <c r="H57" s="211" t="s">
        <v>163</v>
      </c>
      <c r="I57" s="211"/>
      <c r="J57" s="211"/>
      <c r="K57" s="211"/>
      <c r="L57" s="211"/>
    </row>
    <row r="58" spans="1:12" x14ac:dyDescent="0.25">
      <c r="E58" s="147" t="s">
        <v>120</v>
      </c>
      <c r="F58" s="149"/>
      <c r="L58" s="147" t="s">
        <v>119</v>
      </c>
    </row>
    <row r="59" spans="1:12" ht="17.100000000000001" customHeight="1" x14ac:dyDescent="0.25">
      <c r="A59" s="41" t="s">
        <v>117</v>
      </c>
      <c r="B59" s="163" t="s">
        <v>164</v>
      </c>
      <c r="C59" s="41"/>
      <c r="D59" s="41"/>
      <c r="F59" s="150"/>
      <c r="H59" s="41" t="s">
        <v>117</v>
      </c>
      <c r="I59" s="163" t="s">
        <v>164</v>
      </c>
      <c r="J59" s="41"/>
      <c r="K59" s="41"/>
    </row>
    <row r="60" spans="1:12" ht="7.5" customHeight="1" x14ac:dyDescent="0.25">
      <c r="A60" s="41"/>
      <c r="B60" s="41"/>
      <c r="C60" s="41"/>
      <c r="D60" s="41"/>
      <c r="F60" s="150"/>
      <c r="H60" s="41"/>
      <c r="I60" s="41"/>
      <c r="J60" s="41"/>
      <c r="K60" s="41"/>
    </row>
    <row r="61" spans="1:12" ht="23.25" customHeight="1" x14ac:dyDescent="0.25">
      <c r="A61" s="212" t="s">
        <v>118</v>
      </c>
      <c r="B61" s="214" t="s">
        <v>112</v>
      </c>
      <c r="C61" s="219" t="s">
        <v>106</v>
      </c>
      <c r="D61" s="219"/>
      <c r="E61" s="219"/>
      <c r="F61" s="151"/>
      <c r="H61" s="212" t="s">
        <v>118</v>
      </c>
      <c r="I61" s="214" t="s">
        <v>112</v>
      </c>
      <c r="J61" s="219" t="s">
        <v>106</v>
      </c>
      <c r="K61" s="219"/>
      <c r="L61" s="219"/>
    </row>
    <row r="62" spans="1:12" x14ac:dyDescent="0.25">
      <c r="A62" s="213"/>
      <c r="B62" s="215"/>
      <c r="C62" s="219"/>
      <c r="D62" s="219"/>
      <c r="E62" s="219"/>
      <c r="F62" s="151"/>
      <c r="H62" s="213"/>
      <c r="I62" s="215"/>
      <c r="J62" s="219"/>
      <c r="K62" s="219"/>
      <c r="L62" s="219"/>
    </row>
    <row r="63" spans="1:12" ht="24.95" customHeight="1" x14ac:dyDescent="0.25">
      <c r="A63" s="107">
        <f>A49</f>
        <v>185</v>
      </c>
      <c r="B63" s="165" t="str">
        <f>B49</f>
        <v>Кесарева Алина</v>
      </c>
      <c r="C63" s="220"/>
      <c r="D63" s="221"/>
      <c r="E63" s="222"/>
      <c r="F63" s="166"/>
      <c r="G63" s="123"/>
      <c r="H63" s="107">
        <f>H49</f>
        <v>184</v>
      </c>
      <c r="I63" s="165" t="str">
        <f>I49</f>
        <v>Кабаков Александр</v>
      </c>
      <c r="J63" s="220"/>
      <c r="K63" s="221"/>
      <c r="L63" s="222"/>
    </row>
    <row r="64" spans="1:12" ht="24.95" customHeight="1" x14ac:dyDescent="0.25">
      <c r="A64" s="107">
        <f t="shared" ref="A64:B68" si="6">A50</f>
        <v>74</v>
      </c>
      <c r="B64" s="165" t="str">
        <f t="shared" si="6"/>
        <v>Степанова Зауреш</v>
      </c>
      <c r="C64" s="220"/>
      <c r="D64" s="221"/>
      <c r="E64" s="222"/>
      <c r="F64" s="166"/>
      <c r="G64" s="123"/>
      <c r="H64" s="107">
        <f t="shared" ref="H64:I68" si="7">H50</f>
        <v>192</v>
      </c>
      <c r="I64" s="165" t="str">
        <f t="shared" si="7"/>
        <v>Марин Иван</v>
      </c>
      <c r="J64" s="220"/>
      <c r="K64" s="221"/>
      <c r="L64" s="222"/>
    </row>
    <row r="65" spans="1:12" ht="24.95" customHeight="1" x14ac:dyDescent="0.25">
      <c r="A65" s="107">
        <f t="shared" si="6"/>
        <v>157</v>
      </c>
      <c r="B65" s="165" t="str">
        <f t="shared" si="6"/>
        <v>Семенова Алина</v>
      </c>
      <c r="C65" s="220"/>
      <c r="D65" s="221"/>
      <c r="E65" s="222"/>
      <c r="F65" s="166"/>
      <c r="G65" s="123"/>
      <c r="H65" s="107">
        <f t="shared" si="7"/>
        <v>171</v>
      </c>
      <c r="I65" s="165" t="str">
        <f t="shared" si="7"/>
        <v>Танатаров Владислав</v>
      </c>
      <c r="J65" s="220"/>
      <c r="K65" s="221"/>
      <c r="L65" s="222"/>
    </row>
    <row r="66" spans="1:12" ht="24.95" customHeight="1" x14ac:dyDescent="0.25">
      <c r="A66" s="107">
        <f t="shared" si="6"/>
        <v>108</v>
      </c>
      <c r="B66" s="165" t="str">
        <f t="shared" si="6"/>
        <v>Урицкая Виктория</v>
      </c>
      <c r="C66" s="220"/>
      <c r="D66" s="221"/>
      <c r="E66" s="222"/>
      <c r="F66" s="166"/>
      <c r="G66" s="123"/>
      <c r="H66" s="107">
        <f t="shared" si="7"/>
        <v>164</v>
      </c>
      <c r="I66" s="165" t="str">
        <f t="shared" si="7"/>
        <v>Исаков Данил</v>
      </c>
      <c r="J66" s="220"/>
      <c r="K66" s="221"/>
      <c r="L66" s="222"/>
    </row>
    <row r="67" spans="1:12" ht="24.95" customHeight="1" x14ac:dyDescent="0.25">
      <c r="A67" s="107">
        <f t="shared" si="6"/>
        <v>71</v>
      </c>
      <c r="B67" s="165" t="str">
        <f t="shared" si="6"/>
        <v>Андреева Ксения</v>
      </c>
      <c r="C67" s="220"/>
      <c r="D67" s="221"/>
      <c r="E67" s="222"/>
      <c r="F67" s="166"/>
      <c r="G67" s="123"/>
      <c r="H67" s="107">
        <f t="shared" si="7"/>
        <v>200</v>
      </c>
      <c r="I67" s="165" t="str">
        <f t="shared" si="7"/>
        <v>Большаков Максим</v>
      </c>
      <c r="J67" s="220"/>
      <c r="K67" s="221"/>
      <c r="L67" s="222"/>
    </row>
    <row r="68" spans="1:12" ht="24.95" customHeight="1" x14ac:dyDescent="0.25">
      <c r="A68" s="107">
        <f t="shared" si="6"/>
        <v>0</v>
      </c>
      <c r="B68" s="165">
        <f t="shared" si="6"/>
        <v>0</v>
      </c>
      <c r="C68" s="220"/>
      <c r="D68" s="221"/>
      <c r="E68" s="222"/>
      <c r="F68" s="166"/>
      <c r="G68" s="123"/>
      <c r="H68" s="107">
        <f t="shared" si="7"/>
        <v>175</v>
      </c>
      <c r="I68" s="165" t="str">
        <f t="shared" si="7"/>
        <v>Дьяконов Кирилл</v>
      </c>
      <c r="J68" s="220"/>
      <c r="K68" s="221"/>
      <c r="L68" s="222"/>
    </row>
    <row r="69" spans="1:12" ht="30.75" customHeight="1" x14ac:dyDescent="0.25">
      <c r="F69" s="150"/>
    </row>
    <row r="70" spans="1:12" ht="18" customHeight="1" x14ac:dyDescent="0.25">
      <c r="A70" s="152"/>
      <c r="B70" s="152"/>
      <c r="C70" s="152"/>
      <c r="D70" s="152"/>
      <c r="E70" s="152"/>
      <c r="F70" s="153"/>
      <c r="G70" s="152"/>
      <c r="H70" s="152"/>
      <c r="I70" s="152"/>
      <c r="J70" s="152"/>
      <c r="K70" s="152"/>
      <c r="L70" s="152"/>
    </row>
    <row r="71" spans="1:12" ht="18.75" x14ac:dyDescent="0.25">
      <c r="A71" s="211"/>
      <c r="B71" s="211"/>
      <c r="C71" s="211"/>
      <c r="D71" s="211"/>
      <c r="E71" s="211"/>
      <c r="F71" s="148"/>
      <c r="H71" s="211"/>
      <c r="I71" s="211"/>
      <c r="J71" s="211"/>
      <c r="K71" s="211"/>
      <c r="L71" s="211"/>
    </row>
    <row r="72" spans="1:12" x14ac:dyDescent="0.25">
      <c r="E72" s="147" t="s">
        <v>120</v>
      </c>
      <c r="F72" s="149"/>
      <c r="L72" s="147" t="s">
        <v>119</v>
      </c>
    </row>
    <row r="73" spans="1:12" ht="17.100000000000001" customHeight="1" x14ac:dyDescent="0.25">
      <c r="A73" s="41" t="s">
        <v>117</v>
      </c>
      <c r="B73" s="163" t="s">
        <v>164</v>
      </c>
      <c r="C73" s="41"/>
      <c r="D73" s="41"/>
      <c r="F73" s="150"/>
      <c r="H73" s="41" t="s">
        <v>117</v>
      </c>
      <c r="I73" s="163" t="s">
        <v>164</v>
      </c>
      <c r="J73" s="41"/>
      <c r="K73" s="41"/>
    </row>
    <row r="74" spans="1:12" ht="7.5" customHeight="1" x14ac:dyDescent="0.25">
      <c r="A74" s="41"/>
      <c r="B74" s="41"/>
      <c r="C74" s="41"/>
      <c r="D74" s="41"/>
      <c r="F74" s="150"/>
      <c r="H74" s="41"/>
      <c r="I74" s="41"/>
      <c r="J74" s="41"/>
      <c r="K74" s="41"/>
    </row>
    <row r="75" spans="1:12" ht="23.25" customHeight="1" x14ac:dyDescent="0.25">
      <c r="A75" s="212" t="s">
        <v>118</v>
      </c>
      <c r="B75" s="214" t="s">
        <v>112</v>
      </c>
      <c r="C75" s="219" t="s">
        <v>106</v>
      </c>
      <c r="D75" s="219"/>
      <c r="E75" s="219"/>
      <c r="F75" s="151"/>
      <c r="H75" s="212" t="s">
        <v>118</v>
      </c>
      <c r="I75" s="214" t="s">
        <v>112</v>
      </c>
      <c r="J75" s="219" t="s">
        <v>106</v>
      </c>
      <c r="K75" s="219"/>
      <c r="L75" s="219"/>
    </row>
    <row r="76" spans="1:12" x14ac:dyDescent="0.25">
      <c r="A76" s="213"/>
      <c r="B76" s="215"/>
      <c r="C76" s="219"/>
      <c r="D76" s="219"/>
      <c r="E76" s="219"/>
      <c r="F76" s="151"/>
      <c r="H76" s="213"/>
      <c r="I76" s="215"/>
      <c r="J76" s="219"/>
      <c r="K76" s="219"/>
      <c r="L76" s="219"/>
    </row>
    <row r="77" spans="1:12" ht="24.95" customHeight="1" x14ac:dyDescent="0.25">
      <c r="A77" s="107">
        <f>A63</f>
        <v>185</v>
      </c>
      <c r="B77" s="165" t="str">
        <f>B63</f>
        <v>Кесарева Алина</v>
      </c>
      <c r="C77" s="220"/>
      <c r="D77" s="221"/>
      <c r="E77" s="222"/>
      <c r="F77" s="166"/>
      <c r="G77" s="123"/>
      <c r="H77" s="107">
        <f>H63</f>
        <v>184</v>
      </c>
      <c r="I77" s="165" t="str">
        <f>I63</f>
        <v>Кабаков Александр</v>
      </c>
      <c r="J77" s="220"/>
      <c r="K77" s="221"/>
      <c r="L77" s="222"/>
    </row>
    <row r="78" spans="1:12" ht="24.95" customHeight="1" x14ac:dyDescent="0.25">
      <c r="A78" s="107">
        <f t="shared" ref="A78:B82" si="8">A64</f>
        <v>74</v>
      </c>
      <c r="B78" s="165" t="str">
        <f t="shared" si="8"/>
        <v>Степанова Зауреш</v>
      </c>
      <c r="C78" s="220"/>
      <c r="D78" s="221"/>
      <c r="E78" s="222"/>
      <c r="F78" s="166"/>
      <c r="G78" s="123"/>
      <c r="H78" s="107">
        <f t="shared" ref="H78:I82" si="9">H64</f>
        <v>192</v>
      </c>
      <c r="I78" s="165" t="str">
        <f t="shared" si="9"/>
        <v>Марин Иван</v>
      </c>
      <c r="J78" s="220"/>
      <c r="K78" s="221"/>
      <c r="L78" s="222"/>
    </row>
    <row r="79" spans="1:12" ht="24.95" customHeight="1" x14ac:dyDescent="0.25">
      <c r="A79" s="107">
        <f t="shared" si="8"/>
        <v>157</v>
      </c>
      <c r="B79" s="165" t="str">
        <f t="shared" si="8"/>
        <v>Семенова Алина</v>
      </c>
      <c r="C79" s="220"/>
      <c r="D79" s="221"/>
      <c r="E79" s="222"/>
      <c r="F79" s="166"/>
      <c r="G79" s="123"/>
      <c r="H79" s="107">
        <f t="shared" si="9"/>
        <v>171</v>
      </c>
      <c r="I79" s="165" t="str">
        <f t="shared" si="9"/>
        <v>Танатаров Владислав</v>
      </c>
      <c r="J79" s="220"/>
      <c r="K79" s="221"/>
      <c r="L79" s="222"/>
    </row>
    <row r="80" spans="1:12" ht="24.95" customHeight="1" x14ac:dyDescent="0.25">
      <c r="A80" s="107">
        <f t="shared" si="8"/>
        <v>108</v>
      </c>
      <c r="B80" s="165" t="str">
        <f t="shared" si="8"/>
        <v>Урицкая Виктория</v>
      </c>
      <c r="C80" s="220"/>
      <c r="D80" s="221"/>
      <c r="E80" s="222"/>
      <c r="F80" s="166"/>
      <c r="G80" s="123"/>
      <c r="H80" s="107">
        <f t="shared" si="9"/>
        <v>164</v>
      </c>
      <c r="I80" s="165" t="str">
        <f t="shared" si="9"/>
        <v>Исаков Данил</v>
      </c>
      <c r="J80" s="220"/>
      <c r="K80" s="221"/>
      <c r="L80" s="222"/>
    </row>
    <row r="81" spans="1:12" ht="24.95" customHeight="1" x14ac:dyDescent="0.25">
      <c r="A81" s="107">
        <f t="shared" si="8"/>
        <v>71</v>
      </c>
      <c r="B81" s="165" t="str">
        <f t="shared" si="8"/>
        <v>Андреева Ксения</v>
      </c>
      <c r="C81" s="220"/>
      <c r="D81" s="221"/>
      <c r="E81" s="222"/>
      <c r="F81" s="166"/>
      <c r="G81" s="123"/>
      <c r="H81" s="107">
        <f t="shared" si="9"/>
        <v>200</v>
      </c>
      <c r="I81" s="165" t="str">
        <f t="shared" si="9"/>
        <v>Большаков Максим</v>
      </c>
      <c r="J81" s="220"/>
      <c r="K81" s="221"/>
      <c r="L81" s="222"/>
    </row>
    <row r="82" spans="1:12" ht="24.95" customHeight="1" x14ac:dyDescent="0.25">
      <c r="A82" s="165">
        <f t="shared" si="8"/>
        <v>0</v>
      </c>
      <c r="B82" s="165">
        <f t="shared" si="8"/>
        <v>0</v>
      </c>
      <c r="C82" s="220"/>
      <c r="D82" s="221"/>
      <c r="E82" s="222"/>
      <c r="F82" s="166"/>
      <c r="G82" s="123"/>
      <c r="H82" s="107">
        <f t="shared" si="9"/>
        <v>175</v>
      </c>
      <c r="I82" s="165" t="str">
        <f t="shared" si="9"/>
        <v>Дьяконов Кирилл</v>
      </c>
      <c r="J82" s="220"/>
      <c r="K82" s="221"/>
      <c r="L82" s="222"/>
    </row>
    <row r="83" spans="1:12" x14ac:dyDescent="0.25">
      <c r="F83" s="150"/>
    </row>
    <row r="84" spans="1:12" x14ac:dyDescent="0.25">
      <c r="F84" s="150"/>
    </row>
  </sheetData>
  <mergeCells count="108">
    <mergeCell ref="C80:E80"/>
    <mergeCell ref="J80:L80"/>
    <mergeCell ref="C81:E81"/>
    <mergeCell ref="J81:L81"/>
    <mergeCell ref="C82:E82"/>
    <mergeCell ref="J82:L82"/>
    <mergeCell ref="C77:E77"/>
    <mergeCell ref="J77:L77"/>
    <mergeCell ref="C78:E78"/>
    <mergeCell ref="J78:L78"/>
    <mergeCell ref="C79:E79"/>
    <mergeCell ref="J79:L79"/>
    <mergeCell ref="A71:E71"/>
    <mergeCell ref="H71:L71"/>
    <mergeCell ref="A75:A76"/>
    <mergeCell ref="B75:B76"/>
    <mergeCell ref="C75:E76"/>
    <mergeCell ref="H75:H76"/>
    <mergeCell ref="I75:I76"/>
    <mergeCell ref="J75:L76"/>
    <mergeCell ref="C66:E66"/>
    <mergeCell ref="J66:L66"/>
    <mergeCell ref="C67:E67"/>
    <mergeCell ref="J67:L67"/>
    <mergeCell ref="C68:E68"/>
    <mergeCell ref="J68:L68"/>
    <mergeCell ref="C63:E63"/>
    <mergeCell ref="J63:L63"/>
    <mergeCell ref="C64:E64"/>
    <mergeCell ref="J64:L64"/>
    <mergeCell ref="C65:E65"/>
    <mergeCell ref="J65:L65"/>
    <mergeCell ref="A57:E57"/>
    <mergeCell ref="H57:L57"/>
    <mergeCell ref="A61:A62"/>
    <mergeCell ref="B61:B62"/>
    <mergeCell ref="C61:E62"/>
    <mergeCell ref="H61:H62"/>
    <mergeCell ref="I61:I62"/>
    <mergeCell ref="J61:L62"/>
    <mergeCell ref="C52:E52"/>
    <mergeCell ref="J52:L52"/>
    <mergeCell ref="C53:E53"/>
    <mergeCell ref="J53:L53"/>
    <mergeCell ref="C54:E54"/>
    <mergeCell ref="J54:L54"/>
    <mergeCell ref="C49:E49"/>
    <mergeCell ref="J49:L49"/>
    <mergeCell ref="C50:E50"/>
    <mergeCell ref="J50:L50"/>
    <mergeCell ref="C51:E51"/>
    <mergeCell ref="J51:L51"/>
    <mergeCell ref="A43:E43"/>
    <mergeCell ref="H43:L43"/>
    <mergeCell ref="A47:A48"/>
    <mergeCell ref="B47:B48"/>
    <mergeCell ref="C47:E48"/>
    <mergeCell ref="H47:H48"/>
    <mergeCell ref="I47:I48"/>
    <mergeCell ref="J47:L48"/>
    <mergeCell ref="C38:E38"/>
    <mergeCell ref="J38:L38"/>
    <mergeCell ref="C39:E39"/>
    <mergeCell ref="J39:L39"/>
    <mergeCell ref="C40:E40"/>
    <mergeCell ref="J40:L40"/>
    <mergeCell ref="C35:E35"/>
    <mergeCell ref="J35:L35"/>
    <mergeCell ref="C36:E36"/>
    <mergeCell ref="J36:L36"/>
    <mergeCell ref="C37:E37"/>
    <mergeCell ref="J37:L37"/>
    <mergeCell ref="A29:E29"/>
    <mergeCell ref="H29:L29"/>
    <mergeCell ref="A33:A34"/>
    <mergeCell ref="B33:B34"/>
    <mergeCell ref="C33:E34"/>
    <mergeCell ref="H33:H34"/>
    <mergeCell ref="I33:I34"/>
    <mergeCell ref="J33:L34"/>
    <mergeCell ref="C24:E24"/>
    <mergeCell ref="J24:L24"/>
    <mergeCell ref="C25:E25"/>
    <mergeCell ref="J25:L25"/>
    <mergeCell ref="C26:E26"/>
    <mergeCell ref="J26:L26"/>
    <mergeCell ref="C21:E21"/>
    <mergeCell ref="J21:L21"/>
    <mergeCell ref="C22:E22"/>
    <mergeCell ref="J22:L22"/>
    <mergeCell ref="C23:E23"/>
    <mergeCell ref="J23:L23"/>
    <mergeCell ref="A15:E15"/>
    <mergeCell ref="H15:L15"/>
    <mergeCell ref="A19:A20"/>
    <mergeCell ref="B19:B20"/>
    <mergeCell ref="C19:E20"/>
    <mergeCell ref="H19:H20"/>
    <mergeCell ref="I19:I20"/>
    <mergeCell ref="J19:L20"/>
    <mergeCell ref="A1:E1"/>
    <mergeCell ref="H1:L1"/>
    <mergeCell ref="A5:A6"/>
    <mergeCell ref="B5:B6"/>
    <mergeCell ref="C5:E5"/>
    <mergeCell ref="H5:H6"/>
    <mergeCell ref="I5:I6"/>
    <mergeCell ref="J5:L5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2"/>
  <sheetViews>
    <sheetView topLeftCell="A13" workbookViewId="0">
      <selection activeCell="I24" sqref="I24"/>
    </sheetView>
  </sheetViews>
  <sheetFormatPr defaultRowHeight="15" x14ac:dyDescent="0.25"/>
  <cols>
    <col min="1" max="1" width="4.5703125" customWidth="1"/>
    <col min="2" max="2" width="28.140625" customWidth="1"/>
    <col min="3" max="3" width="9.140625" customWidth="1"/>
    <col min="4" max="4" width="29.28515625" customWidth="1"/>
    <col min="5" max="5" width="13.140625" customWidth="1"/>
    <col min="6" max="6" width="12.140625" customWidth="1"/>
  </cols>
  <sheetData>
    <row r="1" spans="1:9" ht="18.95" customHeight="1" x14ac:dyDescent="0.35">
      <c r="A1" s="230" t="s">
        <v>107</v>
      </c>
      <c r="B1" s="230"/>
      <c r="C1" s="230"/>
      <c r="D1" s="230"/>
      <c r="E1" s="230"/>
      <c r="F1" s="230"/>
      <c r="G1" s="128"/>
      <c r="H1" s="128"/>
      <c r="I1" s="128"/>
    </row>
    <row r="2" spans="1:9" ht="18.95" customHeight="1" x14ac:dyDescent="0.35">
      <c r="A2" s="230" t="s">
        <v>86</v>
      </c>
      <c r="B2" s="230"/>
      <c r="C2" s="230"/>
      <c r="D2" s="230"/>
      <c r="E2" s="230"/>
      <c r="F2" s="230"/>
      <c r="G2" s="128"/>
      <c r="H2" s="128"/>
      <c r="I2" s="128"/>
    </row>
    <row r="3" spans="1:9" ht="18.95" customHeight="1" x14ac:dyDescent="0.35">
      <c r="A3" s="230" t="s">
        <v>87</v>
      </c>
      <c r="B3" s="230"/>
      <c r="C3" s="230"/>
      <c r="D3" s="230"/>
      <c r="E3" s="230"/>
      <c r="F3" s="230"/>
      <c r="G3" s="128"/>
      <c r="H3" s="128"/>
      <c r="I3" s="128"/>
    </row>
    <row r="4" spans="1:9" ht="18.95" customHeight="1" x14ac:dyDescent="0.35">
      <c r="A4" s="230" t="s">
        <v>111</v>
      </c>
      <c r="B4" s="230"/>
      <c r="C4" s="230"/>
      <c r="D4" s="230"/>
      <c r="E4" s="230"/>
      <c r="F4" s="230"/>
      <c r="G4" s="128"/>
      <c r="H4" s="128"/>
      <c r="I4" s="128"/>
    </row>
    <row r="6" spans="1:9" ht="15.75" x14ac:dyDescent="0.25">
      <c r="B6" s="123" t="s">
        <v>88</v>
      </c>
      <c r="C6" s="123"/>
      <c r="D6" s="129" t="s">
        <v>48</v>
      </c>
      <c r="E6" s="123"/>
      <c r="G6" s="129"/>
      <c r="H6" s="129"/>
      <c r="I6" s="129"/>
    </row>
    <row r="7" spans="1:9" ht="7.5" customHeight="1" x14ac:dyDescent="0.25"/>
    <row r="8" spans="1:9" ht="18.75" x14ac:dyDescent="0.25">
      <c r="B8" s="130"/>
      <c r="C8" s="131"/>
      <c r="D8" s="131"/>
      <c r="E8" s="131"/>
      <c r="F8" s="131"/>
    </row>
    <row r="9" spans="1:9" ht="18.75" customHeight="1" x14ac:dyDescent="0.3">
      <c r="A9" s="229" t="s">
        <v>51</v>
      </c>
      <c r="B9" s="229"/>
      <c r="C9" s="229"/>
      <c r="D9" s="229"/>
      <c r="E9" s="229"/>
      <c r="F9" s="229"/>
    </row>
    <row r="11" spans="1:9" ht="36" x14ac:dyDescent="0.25">
      <c r="A11" s="132" t="s">
        <v>0</v>
      </c>
      <c r="B11" s="100" t="s">
        <v>108</v>
      </c>
      <c r="C11" s="100" t="s">
        <v>31</v>
      </c>
      <c r="D11" s="100" t="s">
        <v>89</v>
      </c>
      <c r="E11" s="100" t="s">
        <v>90</v>
      </c>
      <c r="F11" s="100" t="s">
        <v>33</v>
      </c>
    </row>
    <row r="12" spans="1:9" x14ac:dyDescent="0.25">
      <c r="A12" s="223" t="s">
        <v>109</v>
      </c>
      <c r="B12" s="224"/>
      <c r="C12" s="224"/>
      <c r="D12" s="224"/>
      <c r="E12" s="224"/>
      <c r="F12" s="225"/>
    </row>
    <row r="13" spans="1:9" x14ac:dyDescent="0.25">
      <c r="A13" s="133">
        <v>1</v>
      </c>
      <c r="B13" s="134" t="s">
        <v>142</v>
      </c>
      <c r="C13" s="133">
        <v>64</v>
      </c>
      <c r="D13" s="133" t="s">
        <v>93</v>
      </c>
      <c r="E13" s="133">
        <v>289</v>
      </c>
      <c r="F13" s="133">
        <v>1</v>
      </c>
    </row>
    <row r="14" spans="1:9" x14ac:dyDescent="0.25">
      <c r="A14" s="133">
        <v>2</v>
      </c>
      <c r="B14" s="134" t="s">
        <v>135</v>
      </c>
      <c r="C14" s="133">
        <v>69</v>
      </c>
      <c r="D14" s="133" t="s">
        <v>93</v>
      </c>
      <c r="E14" s="133">
        <v>239</v>
      </c>
      <c r="F14" s="133">
        <v>2</v>
      </c>
    </row>
    <row r="15" spans="1:9" x14ac:dyDescent="0.25">
      <c r="A15" s="135">
        <v>3</v>
      </c>
      <c r="B15" s="134" t="s">
        <v>136</v>
      </c>
      <c r="C15" s="133">
        <v>87</v>
      </c>
      <c r="D15" s="133" t="s">
        <v>93</v>
      </c>
      <c r="E15" s="133">
        <v>235</v>
      </c>
      <c r="F15" s="133">
        <v>3</v>
      </c>
    </row>
    <row r="16" spans="1:9" x14ac:dyDescent="0.25">
      <c r="A16" s="226" t="s">
        <v>110</v>
      </c>
      <c r="B16" s="227"/>
      <c r="C16" s="227"/>
      <c r="D16" s="227"/>
      <c r="E16" s="227"/>
      <c r="F16" s="228"/>
    </row>
    <row r="17" spans="1:6" x14ac:dyDescent="0.25">
      <c r="A17" s="136">
        <v>1</v>
      </c>
      <c r="B17" s="137" t="s">
        <v>133</v>
      </c>
      <c r="C17" s="138">
        <v>60</v>
      </c>
      <c r="D17" s="138" t="s">
        <v>93</v>
      </c>
      <c r="E17" s="180">
        <v>245</v>
      </c>
      <c r="F17" s="138">
        <v>1</v>
      </c>
    </row>
    <row r="18" spans="1:6" x14ac:dyDescent="0.25">
      <c r="A18" s="136">
        <v>2</v>
      </c>
      <c r="B18" s="137" t="s">
        <v>143</v>
      </c>
      <c r="C18" s="138">
        <v>81</v>
      </c>
      <c r="D18" s="138" t="s">
        <v>93</v>
      </c>
      <c r="E18" s="180">
        <v>225</v>
      </c>
      <c r="F18" s="138">
        <v>2</v>
      </c>
    </row>
    <row r="19" spans="1:6" x14ac:dyDescent="0.25">
      <c r="A19" s="136">
        <v>3</v>
      </c>
      <c r="B19" s="137" t="s">
        <v>128</v>
      </c>
      <c r="C19" s="138">
        <v>192</v>
      </c>
      <c r="D19" s="138" t="s">
        <v>94</v>
      </c>
      <c r="E19" s="180">
        <v>217</v>
      </c>
      <c r="F19" s="138">
        <v>3</v>
      </c>
    </row>
    <row r="21" spans="1:6" ht="18.75" x14ac:dyDescent="0.25">
      <c r="B21" s="130"/>
      <c r="C21" s="131"/>
      <c r="D21" s="131"/>
      <c r="E21" s="131"/>
      <c r="F21" s="131"/>
    </row>
    <row r="22" spans="1:6" ht="18.75" x14ac:dyDescent="0.3">
      <c r="A22" s="229" t="s">
        <v>52</v>
      </c>
      <c r="B22" s="229"/>
      <c r="C22" s="229"/>
      <c r="D22" s="229"/>
      <c r="E22" s="229"/>
      <c r="F22" s="229"/>
    </row>
    <row r="24" spans="1:6" ht="36" x14ac:dyDescent="0.25">
      <c r="A24" s="132" t="s">
        <v>0</v>
      </c>
      <c r="B24" s="100" t="s">
        <v>108</v>
      </c>
      <c r="C24" s="100" t="s">
        <v>31</v>
      </c>
      <c r="D24" s="100" t="s">
        <v>89</v>
      </c>
      <c r="E24" s="100" t="s">
        <v>90</v>
      </c>
      <c r="F24" s="100" t="s">
        <v>33</v>
      </c>
    </row>
    <row r="25" spans="1:6" x14ac:dyDescent="0.25">
      <c r="A25" s="223" t="s">
        <v>109</v>
      </c>
      <c r="B25" s="224"/>
      <c r="C25" s="224"/>
      <c r="D25" s="224"/>
      <c r="E25" s="224"/>
      <c r="F25" s="225"/>
    </row>
    <row r="26" spans="1:6" x14ac:dyDescent="0.25">
      <c r="A26" s="133">
        <v>1</v>
      </c>
      <c r="B26" s="134" t="s">
        <v>145</v>
      </c>
      <c r="C26" s="133">
        <v>1</v>
      </c>
      <c r="D26" s="133" t="s">
        <v>100</v>
      </c>
      <c r="E26" s="133">
        <v>216</v>
      </c>
      <c r="F26" s="133">
        <v>1</v>
      </c>
    </row>
    <row r="27" spans="1:6" x14ac:dyDescent="0.25">
      <c r="A27" s="133">
        <v>2</v>
      </c>
      <c r="B27" s="134" t="s">
        <v>156</v>
      </c>
      <c r="C27" s="133">
        <v>15</v>
      </c>
      <c r="D27" s="133" t="s">
        <v>103</v>
      </c>
      <c r="E27" s="133">
        <v>214</v>
      </c>
      <c r="F27" s="133">
        <v>2</v>
      </c>
    </row>
    <row r="28" spans="1:6" x14ac:dyDescent="0.25">
      <c r="A28" s="135">
        <v>3</v>
      </c>
      <c r="B28" s="134" t="s">
        <v>146</v>
      </c>
      <c r="C28" s="133">
        <v>2</v>
      </c>
      <c r="D28" s="133" t="s">
        <v>100</v>
      </c>
      <c r="E28" s="133">
        <v>175</v>
      </c>
      <c r="F28" s="133">
        <v>3</v>
      </c>
    </row>
    <row r="29" spans="1:6" x14ac:dyDescent="0.25">
      <c r="A29" s="226" t="s">
        <v>110</v>
      </c>
      <c r="B29" s="227"/>
      <c r="C29" s="227"/>
      <c r="D29" s="227"/>
      <c r="E29" s="227"/>
      <c r="F29" s="228"/>
    </row>
    <row r="30" spans="1:6" x14ac:dyDescent="0.25">
      <c r="A30" s="136">
        <v>1</v>
      </c>
      <c r="B30" s="137" t="s">
        <v>177</v>
      </c>
      <c r="C30" s="138">
        <v>22</v>
      </c>
      <c r="D30" s="138" t="s">
        <v>105</v>
      </c>
      <c r="E30" s="138">
        <v>236</v>
      </c>
      <c r="F30" s="138">
        <v>1</v>
      </c>
    </row>
    <row r="31" spans="1:6" x14ac:dyDescent="0.25">
      <c r="A31" s="136">
        <v>2</v>
      </c>
      <c r="B31" s="137" t="s">
        <v>173</v>
      </c>
      <c r="C31" s="138">
        <v>5</v>
      </c>
      <c r="D31" s="138" t="s">
        <v>100</v>
      </c>
      <c r="E31" s="138">
        <v>198</v>
      </c>
      <c r="F31" s="138">
        <v>2</v>
      </c>
    </row>
    <row r="32" spans="1:6" x14ac:dyDescent="0.25">
      <c r="A32" s="136">
        <v>3</v>
      </c>
      <c r="B32" s="137" t="s">
        <v>169</v>
      </c>
      <c r="C32" s="138">
        <v>30</v>
      </c>
      <c r="D32" s="138" t="s">
        <v>104</v>
      </c>
      <c r="E32" s="138">
        <v>190</v>
      </c>
      <c r="F32" s="138">
        <v>3</v>
      </c>
    </row>
  </sheetData>
  <sheetProtection sheet="1" objects="1" scenarios="1"/>
  <mergeCells count="10">
    <mergeCell ref="A25:F25"/>
    <mergeCell ref="A29:F29"/>
    <mergeCell ref="A9:F9"/>
    <mergeCell ref="A22:F22"/>
    <mergeCell ref="A1:F1"/>
    <mergeCell ref="A2:F2"/>
    <mergeCell ref="A3:F3"/>
    <mergeCell ref="A4:F4"/>
    <mergeCell ref="A12:F12"/>
    <mergeCell ref="A16:F16"/>
  </mergeCells>
  <conditionalFormatting sqref="F17:F19 F13:F15">
    <cfRule type="cellIs" dxfId="5" priority="7" operator="equal">
      <formula>3</formula>
    </cfRule>
    <cfRule type="cellIs" dxfId="4" priority="8" operator="equal">
      <formula>2</formula>
    </cfRule>
    <cfRule type="cellIs" dxfId="3" priority="9" operator="equal">
      <formula>1</formula>
    </cfRule>
  </conditionalFormatting>
  <conditionalFormatting sqref="F30:F32 F26:F28">
    <cfRule type="cellIs" dxfId="2" priority="4" operator="equal">
      <formula>3</formula>
    </cfRule>
    <cfRule type="cellIs" dxfId="1" priority="5" operator="equal">
      <formula>2</formula>
    </cfRule>
    <cfRule type="cellIs" dxfId="0" priority="6" operator="equal">
      <formula>1</formula>
    </cfRule>
  </conditionalFormatting>
  <pageMargins left="0.27559055118110237" right="0.27559055118110237" top="0.27559055118110237" bottom="0.27559055118110237" header="0" footer="0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1"/>
  <sheetViews>
    <sheetView workbookViewId="0">
      <selection activeCell="G12" sqref="G12"/>
    </sheetView>
  </sheetViews>
  <sheetFormatPr defaultRowHeight="15" x14ac:dyDescent="0.25"/>
  <cols>
    <col min="1" max="1" width="4.7109375" customWidth="1"/>
    <col min="2" max="2" width="73.28515625" customWidth="1"/>
    <col min="3" max="3" width="17.42578125" customWidth="1"/>
    <col min="4" max="4" width="19.140625" customWidth="1"/>
    <col min="5" max="5" width="18.28515625" customWidth="1"/>
  </cols>
  <sheetData>
    <row r="1" spans="1:5" ht="55.5" customHeight="1" x14ac:dyDescent="0.3">
      <c r="A1" s="230" t="s">
        <v>57</v>
      </c>
      <c r="B1" s="235"/>
      <c r="C1" s="235"/>
      <c r="D1" s="235"/>
      <c r="E1" s="235"/>
    </row>
    <row r="3" spans="1:5" ht="21" customHeight="1" x14ac:dyDescent="0.25">
      <c r="B3" t="s">
        <v>58</v>
      </c>
      <c r="C3" s="206" t="s">
        <v>48</v>
      </c>
      <c r="D3" s="206"/>
      <c r="E3" s="206"/>
    </row>
    <row r="4" spans="1:5" ht="9.75" customHeight="1" x14ac:dyDescent="0.25"/>
    <row r="5" spans="1:5" ht="24.95" customHeight="1" x14ac:dyDescent="0.25">
      <c r="A5" s="231" t="s">
        <v>51</v>
      </c>
      <c r="B5" s="231"/>
      <c r="C5" s="231"/>
      <c r="D5" s="231"/>
      <c r="E5" s="231"/>
    </row>
    <row r="6" spans="1:5" ht="24.95" customHeight="1" x14ac:dyDescent="0.25">
      <c r="A6" s="106" t="s">
        <v>54</v>
      </c>
      <c r="B6" s="106" t="s">
        <v>53</v>
      </c>
      <c r="C6" s="106" t="s">
        <v>49</v>
      </c>
      <c r="D6" s="106" t="s">
        <v>50</v>
      </c>
      <c r="E6" s="106" t="s">
        <v>33</v>
      </c>
    </row>
    <row r="7" spans="1:5" ht="24.95" customHeight="1" x14ac:dyDescent="0.25">
      <c r="A7" s="113">
        <v>1</v>
      </c>
      <c r="B7" s="121" t="s">
        <v>75</v>
      </c>
      <c r="C7" s="125">
        <f>'команда город'!D32</f>
        <v>2533</v>
      </c>
      <c r="D7" s="113">
        <v>12</v>
      </c>
      <c r="E7" s="178">
        <f>RANK(C7,$C$7:$C$8)</f>
        <v>1</v>
      </c>
    </row>
    <row r="8" spans="1:5" ht="24.95" customHeight="1" x14ac:dyDescent="0.25">
      <c r="A8" s="113">
        <v>2</v>
      </c>
      <c r="B8" s="121" t="s">
        <v>76</v>
      </c>
      <c r="C8" s="125">
        <f>'команда город'!D65</f>
        <v>1855</v>
      </c>
      <c r="D8" s="113">
        <v>11</v>
      </c>
      <c r="E8" s="178">
        <f>RANK(C8,$C$7:$C$8)</f>
        <v>2</v>
      </c>
    </row>
    <row r="9" spans="1:5" ht="24.95" customHeight="1" x14ac:dyDescent="0.25">
      <c r="A9" s="232" t="s">
        <v>52</v>
      </c>
      <c r="B9" s="233"/>
      <c r="C9" s="233"/>
      <c r="D9" s="233"/>
      <c r="E9" s="234"/>
    </row>
    <row r="10" spans="1:5" ht="24.95" customHeight="1" x14ac:dyDescent="0.25">
      <c r="A10" s="106" t="s">
        <v>54</v>
      </c>
      <c r="B10" s="106" t="s">
        <v>53</v>
      </c>
      <c r="C10" s="106" t="s">
        <v>49</v>
      </c>
      <c r="D10" s="106" t="s">
        <v>50</v>
      </c>
      <c r="E10" s="106" t="s">
        <v>33</v>
      </c>
    </row>
    <row r="11" spans="1:5" s="122" customFormat="1" ht="30" customHeight="1" x14ac:dyDescent="0.25">
      <c r="A11" s="113">
        <v>1</v>
      </c>
      <c r="B11" s="121" t="s">
        <v>77</v>
      </c>
      <c r="C11" s="126">
        <f>'команда село'!D26</f>
        <v>0</v>
      </c>
      <c r="D11" s="113">
        <v>6</v>
      </c>
      <c r="E11" s="179">
        <f>RANK(C11,$C$11:$C$17)</f>
        <v>6</v>
      </c>
    </row>
    <row r="12" spans="1:5" s="122" customFormat="1" ht="30" customHeight="1" x14ac:dyDescent="0.25">
      <c r="A12" s="113">
        <v>2</v>
      </c>
      <c r="B12" s="121" t="s">
        <v>85</v>
      </c>
      <c r="C12" s="126">
        <f>'команда село'!D53</f>
        <v>1086</v>
      </c>
      <c r="D12" s="113">
        <v>6</v>
      </c>
      <c r="E12" s="179">
        <f t="shared" ref="E12:E17" si="0">RANK(C12,$C$11:$C$17)</f>
        <v>1</v>
      </c>
    </row>
    <row r="13" spans="1:5" s="122" customFormat="1" ht="30" customHeight="1" x14ac:dyDescent="0.25">
      <c r="A13" s="113">
        <v>3</v>
      </c>
      <c r="B13" s="121" t="s">
        <v>79</v>
      </c>
      <c r="C13" s="126">
        <f>'команда село'!D80</f>
        <v>0</v>
      </c>
      <c r="D13" s="113">
        <v>6</v>
      </c>
      <c r="E13" s="179">
        <f t="shared" si="0"/>
        <v>6</v>
      </c>
    </row>
    <row r="14" spans="1:5" s="122" customFormat="1" ht="30" customHeight="1" x14ac:dyDescent="0.25">
      <c r="A14" s="113">
        <v>4</v>
      </c>
      <c r="B14" s="121" t="s">
        <v>80</v>
      </c>
      <c r="C14" s="126">
        <f>'команда село'!D107</f>
        <v>643</v>
      </c>
      <c r="D14" s="113">
        <v>6</v>
      </c>
      <c r="E14" s="179">
        <f t="shared" si="0"/>
        <v>4</v>
      </c>
    </row>
    <row r="15" spans="1:5" s="122" customFormat="1" ht="30" customHeight="1" x14ac:dyDescent="0.25">
      <c r="A15" s="113">
        <v>5</v>
      </c>
      <c r="B15" s="121" t="s">
        <v>81</v>
      </c>
      <c r="C15" s="126">
        <f>'команда село'!D134</f>
        <v>652</v>
      </c>
      <c r="D15" s="113">
        <v>6</v>
      </c>
      <c r="E15" s="179">
        <f t="shared" si="0"/>
        <v>3</v>
      </c>
    </row>
    <row r="16" spans="1:5" s="122" customFormat="1" ht="30" customHeight="1" x14ac:dyDescent="0.25">
      <c r="A16" s="113">
        <v>6</v>
      </c>
      <c r="B16" s="121" t="s">
        <v>82</v>
      </c>
      <c r="C16" s="126">
        <f>'команда село'!D161</f>
        <v>631</v>
      </c>
      <c r="D16" s="113">
        <v>5</v>
      </c>
      <c r="E16" s="179">
        <f t="shared" si="0"/>
        <v>5</v>
      </c>
    </row>
    <row r="17" spans="1:5" s="122" customFormat="1" ht="30" customHeight="1" x14ac:dyDescent="0.25">
      <c r="A17" s="113">
        <v>7</v>
      </c>
      <c r="B17" s="121" t="s">
        <v>83</v>
      </c>
      <c r="C17" s="126">
        <f>'команда село'!D188</f>
        <v>945</v>
      </c>
      <c r="D17" s="113">
        <v>6</v>
      </c>
      <c r="E17" s="179">
        <f t="shared" si="0"/>
        <v>2</v>
      </c>
    </row>
    <row r="18" spans="1:5" ht="15.75" x14ac:dyDescent="0.25">
      <c r="A18" s="104"/>
      <c r="B18" s="105"/>
      <c r="C18" s="104"/>
      <c r="D18" s="104"/>
    </row>
    <row r="19" spans="1:5" x14ac:dyDescent="0.25">
      <c r="B19" t="s">
        <v>56</v>
      </c>
    </row>
    <row r="21" spans="1:5" x14ac:dyDescent="0.25">
      <c r="B21" t="s">
        <v>55</v>
      </c>
    </row>
  </sheetData>
  <sheetProtection sheet="1" objects="1" scenarios="1"/>
  <mergeCells count="4">
    <mergeCell ref="A5:E5"/>
    <mergeCell ref="A9:E9"/>
    <mergeCell ref="A1:E1"/>
    <mergeCell ref="C3:E3"/>
  </mergeCells>
  <printOptions horizontalCentered="1"/>
  <pageMargins left="0.43307086614173229" right="0.43307086614173229" top="0.43307086614173229" bottom="0.43307086614173229" header="0" footer="0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1"/>
  <sheetViews>
    <sheetView workbookViewId="0">
      <selection activeCell="G11" sqref="G11"/>
    </sheetView>
  </sheetViews>
  <sheetFormatPr defaultRowHeight="15" x14ac:dyDescent="0.25"/>
  <cols>
    <col min="1" max="1" width="4.7109375" customWidth="1"/>
    <col min="2" max="2" width="73.28515625" customWidth="1"/>
    <col min="3" max="3" width="33" customWidth="1"/>
    <col min="4" max="4" width="18.28515625" customWidth="1"/>
  </cols>
  <sheetData>
    <row r="1" spans="1:4" ht="55.5" customHeight="1" x14ac:dyDescent="0.3">
      <c r="A1" s="230" t="s">
        <v>57</v>
      </c>
      <c r="B1" s="235"/>
      <c r="C1" s="235"/>
      <c r="D1" s="235"/>
    </row>
    <row r="3" spans="1:4" ht="21" customHeight="1" x14ac:dyDescent="0.25">
      <c r="B3" t="s">
        <v>58</v>
      </c>
      <c r="C3" s="206"/>
      <c r="D3" s="206"/>
    </row>
    <row r="4" spans="1:4" ht="9.75" customHeight="1" x14ac:dyDescent="0.25"/>
    <row r="5" spans="1:4" ht="24.95" customHeight="1" x14ac:dyDescent="0.25">
      <c r="A5" s="231" t="s">
        <v>51</v>
      </c>
      <c r="B5" s="231"/>
      <c r="C5" s="231"/>
      <c r="D5" s="231"/>
    </row>
    <row r="6" spans="1:4" ht="24.95" customHeight="1" x14ac:dyDescent="0.25">
      <c r="A6" s="106" t="s">
        <v>54</v>
      </c>
      <c r="B6" s="106" t="s">
        <v>53</v>
      </c>
      <c r="C6" s="106" t="s">
        <v>106</v>
      </c>
      <c r="D6" s="106" t="s">
        <v>33</v>
      </c>
    </row>
    <row r="7" spans="1:4" ht="24.95" customHeight="1" x14ac:dyDescent="0.25">
      <c r="A7" s="113">
        <v>1</v>
      </c>
      <c r="B7" s="121" t="s">
        <v>75</v>
      </c>
      <c r="C7" s="127">
        <v>6.0486111111111122E-3</v>
      </c>
      <c r="D7" s="125">
        <f>RANK(C7,$C$7:$C$8,1)</f>
        <v>1</v>
      </c>
    </row>
    <row r="8" spans="1:4" ht="24.95" customHeight="1" x14ac:dyDescent="0.25">
      <c r="A8" s="113">
        <v>2</v>
      </c>
      <c r="B8" s="121" t="s">
        <v>76</v>
      </c>
      <c r="C8" s="127">
        <v>6.9178240740740736E-3</v>
      </c>
      <c r="D8" s="125">
        <f>RANK(C8,$C$7:$C$8,1)</f>
        <v>2</v>
      </c>
    </row>
    <row r="9" spans="1:4" ht="24.95" customHeight="1" x14ac:dyDescent="0.25">
      <c r="A9" s="232" t="s">
        <v>52</v>
      </c>
      <c r="B9" s="233"/>
      <c r="C9" s="233"/>
      <c r="D9" s="234"/>
    </row>
    <row r="10" spans="1:4" ht="24.95" customHeight="1" x14ac:dyDescent="0.25">
      <c r="A10" s="106" t="s">
        <v>54</v>
      </c>
      <c r="B10" s="106" t="s">
        <v>53</v>
      </c>
      <c r="C10" s="106" t="s">
        <v>106</v>
      </c>
      <c r="D10" s="106" t="s">
        <v>33</v>
      </c>
    </row>
    <row r="11" spans="1:4" s="122" customFormat="1" ht="30" customHeight="1" x14ac:dyDescent="0.25">
      <c r="A11" s="113">
        <v>1</v>
      </c>
      <c r="B11" s="121" t="s">
        <v>77</v>
      </c>
      <c r="C11" s="127">
        <v>100</v>
      </c>
      <c r="D11" s="126">
        <f>RANK(C11,$C$11:$C$17,1)</f>
        <v>6</v>
      </c>
    </row>
    <row r="12" spans="1:4" s="122" customFormat="1" ht="30" customHeight="1" x14ac:dyDescent="0.25">
      <c r="A12" s="113">
        <v>2</v>
      </c>
      <c r="B12" s="121" t="s">
        <v>85</v>
      </c>
      <c r="C12" s="127">
        <v>3.645833333333333E-3</v>
      </c>
      <c r="D12" s="126">
        <f t="shared" ref="D12:D17" si="0">RANK(C12,$C$11:$C$17,1)</f>
        <v>2</v>
      </c>
    </row>
    <row r="13" spans="1:4" s="122" customFormat="1" ht="30" customHeight="1" x14ac:dyDescent="0.25">
      <c r="A13" s="113">
        <v>3</v>
      </c>
      <c r="B13" s="121" t="s">
        <v>79</v>
      </c>
      <c r="C13" s="127">
        <v>100</v>
      </c>
      <c r="D13" s="126">
        <f t="shared" si="0"/>
        <v>6</v>
      </c>
    </row>
    <row r="14" spans="1:4" s="122" customFormat="1" ht="30" customHeight="1" x14ac:dyDescent="0.25">
      <c r="A14" s="113">
        <v>4</v>
      </c>
      <c r="B14" s="121" t="s">
        <v>80</v>
      </c>
      <c r="C14" s="127">
        <v>4.0543981481481481E-3</v>
      </c>
      <c r="D14" s="126">
        <f t="shared" si="0"/>
        <v>5</v>
      </c>
    </row>
    <row r="15" spans="1:4" s="122" customFormat="1" ht="30" customHeight="1" x14ac:dyDescent="0.25">
      <c r="A15" s="113">
        <v>5</v>
      </c>
      <c r="B15" s="121" t="s">
        <v>81</v>
      </c>
      <c r="C15" s="127">
        <v>3.84837962962963E-3</v>
      </c>
      <c r="D15" s="126">
        <f t="shared" si="0"/>
        <v>3</v>
      </c>
    </row>
    <row r="16" spans="1:4" s="122" customFormat="1" ht="30" customHeight="1" x14ac:dyDescent="0.25">
      <c r="A16" s="113">
        <v>6</v>
      </c>
      <c r="B16" s="121" t="s">
        <v>82</v>
      </c>
      <c r="C16" s="127">
        <v>3.945601851851852E-3</v>
      </c>
      <c r="D16" s="126">
        <f t="shared" si="0"/>
        <v>4</v>
      </c>
    </row>
    <row r="17" spans="1:4" s="122" customFormat="1" ht="30" customHeight="1" x14ac:dyDescent="0.25">
      <c r="A17" s="113">
        <v>7</v>
      </c>
      <c r="B17" s="121" t="s">
        <v>83</v>
      </c>
      <c r="C17" s="127">
        <v>3.6111111111111114E-3</v>
      </c>
      <c r="D17" s="126">
        <f t="shared" si="0"/>
        <v>1</v>
      </c>
    </row>
    <row r="18" spans="1:4" ht="15.75" x14ac:dyDescent="0.25">
      <c r="A18" s="104"/>
      <c r="B18" s="105"/>
      <c r="C18" s="104"/>
    </row>
    <row r="19" spans="1:4" x14ac:dyDescent="0.25">
      <c r="B19" t="s">
        <v>56</v>
      </c>
    </row>
    <row r="21" spans="1:4" x14ac:dyDescent="0.25">
      <c r="B21" t="s">
        <v>55</v>
      </c>
    </row>
  </sheetData>
  <sheetProtection sheet="1" objects="1" scenarios="1"/>
  <mergeCells count="4">
    <mergeCell ref="A1:D1"/>
    <mergeCell ref="C3:D3"/>
    <mergeCell ref="A5:D5"/>
    <mergeCell ref="A9:D9"/>
  </mergeCells>
  <printOptions horizontalCentered="1"/>
  <pageMargins left="0.43307086614173229" right="0.43307086614173229" top="0.43307086614173229" bottom="0.43307086614173229" header="0" footer="0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3"/>
  <sheetViews>
    <sheetView topLeftCell="A4" workbookViewId="0">
      <selection activeCell="J20" sqref="J20"/>
    </sheetView>
  </sheetViews>
  <sheetFormatPr defaultRowHeight="15" x14ac:dyDescent="0.25"/>
  <cols>
    <col min="1" max="1" width="5" style="108" customWidth="1"/>
    <col min="2" max="2" width="54.7109375" style="108" customWidth="1"/>
    <col min="3" max="16384" width="9.140625" style="108"/>
  </cols>
  <sheetData>
    <row r="1" spans="1:11" ht="15.75" x14ac:dyDescent="0.25">
      <c r="A1" s="239" t="s">
        <v>59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5.75" x14ac:dyDescent="0.25">
      <c r="A2" s="239" t="s">
        <v>60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5.75" x14ac:dyDescent="0.25">
      <c r="A3" s="239" t="s">
        <v>61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1" ht="15.75" x14ac:dyDescent="0.25">
      <c r="A4" s="239" t="s">
        <v>62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</row>
    <row r="5" spans="1:11" ht="12" customHeight="1" x14ac:dyDescent="0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15" customHeight="1" x14ac:dyDescent="0.25">
      <c r="A6" s="239" t="s">
        <v>63</v>
      </c>
      <c r="B6" s="239"/>
      <c r="C6" s="109"/>
      <c r="D6" s="109"/>
      <c r="E6" s="109"/>
      <c r="F6" s="109"/>
      <c r="G6" s="109"/>
      <c r="H6" s="109"/>
      <c r="I6" s="239" t="s">
        <v>64</v>
      </c>
      <c r="J6" s="239"/>
      <c r="K6" s="239"/>
    </row>
    <row r="7" spans="1:11" ht="9" customHeight="1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1" ht="94.5" x14ac:dyDescent="0.25">
      <c r="A8" s="111" t="s">
        <v>54</v>
      </c>
      <c r="B8" s="111" t="s">
        <v>65</v>
      </c>
      <c r="C8" s="112" t="s">
        <v>66</v>
      </c>
      <c r="D8" s="112" t="s">
        <v>67</v>
      </c>
      <c r="E8" s="112" t="s">
        <v>68</v>
      </c>
      <c r="F8" s="112" t="s">
        <v>69</v>
      </c>
      <c r="G8" s="112" t="s">
        <v>70</v>
      </c>
      <c r="H8" s="112" t="s">
        <v>71</v>
      </c>
      <c r="I8" s="112" t="s">
        <v>72</v>
      </c>
      <c r="J8" s="112" t="s">
        <v>73</v>
      </c>
      <c r="K8" s="112" t="s">
        <v>74</v>
      </c>
    </row>
    <row r="9" spans="1:11" ht="21" customHeight="1" x14ac:dyDescent="0.25">
      <c r="A9" s="236" t="s">
        <v>51</v>
      </c>
      <c r="B9" s="237"/>
      <c r="C9" s="237"/>
      <c r="D9" s="237"/>
      <c r="E9" s="237"/>
      <c r="F9" s="237"/>
      <c r="G9" s="237"/>
      <c r="H9" s="237"/>
      <c r="I9" s="237"/>
      <c r="J9" s="237"/>
      <c r="K9" s="238"/>
    </row>
    <row r="10" spans="1:11" ht="30" customHeight="1" x14ac:dyDescent="0.25">
      <c r="A10" s="113">
        <v>1</v>
      </c>
      <c r="B10" s="114" t="s">
        <v>75</v>
      </c>
      <c r="C10" s="112">
        <v>1</v>
      </c>
      <c r="D10" s="115">
        <v>1</v>
      </c>
      <c r="E10" s="112">
        <f>D10*1.5</f>
        <v>1.5</v>
      </c>
      <c r="F10" s="115">
        <v>1</v>
      </c>
      <c r="G10" s="111">
        <f>F10*1.5</f>
        <v>1.5</v>
      </c>
      <c r="H10" s="113">
        <v>1</v>
      </c>
      <c r="I10" s="111">
        <f>H10*2</f>
        <v>2</v>
      </c>
      <c r="J10" s="111">
        <f>C10+E10+G10+I10</f>
        <v>6</v>
      </c>
      <c r="K10" s="116">
        <f>RANK(J10,$J$10:$J$11,1)</f>
        <v>1</v>
      </c>
    </row>
    <row r="11" spans="1:11" ht="30" customHeight="1" x14ac:dyDescent="0.25">
      <c r="A11" s="113">
        <v>2</v>
      </c>
      <c r="B11" s="114" t="s">
        <v>76</v>
      </c>
      <c r="C11" s="112">
        <v>2</v>
      </c>
      <c r="D11" s="115">
        <v>2</v>
      </c>
      <c r="E11" s="112">
        <f>D11*1.5</f>
        <v>3</v>
      </c>
      <c r="F11" s="113">
        <v>2</v>
      </c>
      <c r="G11" s="111">
        <f>F11*1.5</f>
        <v>3</v>
      </c>
      <c r="H11" s="113">
        <v>2</v>
      </c>
      <c r="I11" s="111">
        <f>H11*2</f>
        <v>4</v>
      </c>
      <c r="J11" s="111">
        <f>C11+E11+G11+I11</f>
        <v>12</v>
      </c>
      <c r="K11" s="116">
        <f>RANK(J11,$J$10:$J$11,1)</f>
        <v>2</v>
      </c>
    </row>
    <row r="12" spans="1:11" ht="21" customHeight="1" x14ac:dyDescent="0.25">
      <c r="A12" s="236" t="s">
        <v>52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8"/>
    </row>
    <row r="13" spans="1:11" ht="30" customHeight="1" x14ac:dyDescent="0.25">
      <c r="A13" s="113">
        <v>3</v>
      </c>
      <c r="B13" s="114" t="s">
        <v>77</v>
      </c>
      <c r="C13" s="117">
        <v>7</v>
      </c>
      <c r="D13" s="118">
        <v>6</v>
      </c>
      <c r="E13" s="117">
        <f>D13*1.5</f>
        <v>9</v>
      </c>
      <c r="F13" s="113">
        <v>6</v>
      </c>
      <c r="G13" s="111">
        <f>F13*1.5</f>
        <v>9</v>
      </c>
      <c r="H13" s="113">
        <v>6</v>
      </c>
      <c r="I13" s="111">
        <f>H13*2</f>
        <v>12</v>
      </c>
      <c r="J13" s="111">
        <f>C13+E13+G13+I13</f>
        <v>37</v>
      </c>
      <c r="K13" s="116">
        <f>RANK(J13,$J$13:$J$19,1)</f>
        <v>7</v>
      </c>
    </row>
    <row r="14" spans="1:11" ht="30" customHeight="1" x14ac:dyDescent="0.25">
      <c r="A14" s="113">
        <v>4</v>
      </c>
      <c r="B14" s="114" t="s">
        <v>78</v>
      </c>
      <c r="C14" s="117">
        <v>1</v>
      </c>
      <c r="D14" s="118">
        <v>3</v>
      </c>
      <c r="E14" s="117">
        <f t="shared" ref="E14:E19" si="0">D14*1.5</f>
        <v>4.5</v>
      </c>
      <c r="F14" s="113">
        <v>2</v>
      </c>
      <c r="G14" s="111">
        <f t="shared" ref="G14:G19" si="1">F14*1.5</f>
        <v>3</v>
      </c>
      <c r="H14" s="113">
        <v>1</v>
      </c>
      <c r="I14" s="111">
        <f t="shared" ref="I14:I19" si="2">H14*2</f>
        <v>2</v>
      </c>
      <c r="J14" s="111">
        <f t="shared" ref="J14:J18" si="3">C14+E14+G14+I14</f>
        <v>10.5</v>
      </c>
      <c r="K14" s="116">
        <f t="shared" ref="K14:K19" si="4">RANK(J14,$J$13:$J$19,1)</f>
        <v>1</v>
      </c>
    </row>
    <row r="15" spans="1:11" ht="30" customHeight="1" x14ac:dyDescent="0.25">
      <c r="A15" s="113">
        <v>5</v>
      </c>
      <c r="B15" s="114" t="s">
        <v>79</v>
      </c>
      <c r="C15" s="117">
        <v>3</v>
      </c>
      <c r="D15" s="118">
        <v>6</v>
      </c>
      <c r="E15" s="117">
        <f t="shared" si="0"/>
        <v>9</v>
      </c>
      <c r="F15" s="113">
        <v>6</v>
      </c>
      <c r="G15" s="111">
        <f t="shared" si="1"/>
        <v>9</v>
      </c>
      <c r="H15" s="113">
        <v>6</v>
      </c>
      <c r="I15" s="111">
        <f t="shared" si="2"/>
        <v>12</v>
      </c>
      <c r="J15" s="111">
        <f t="shared" si="3"/>
        <v>33</v>
      </c>
      <c r="K15" s="116">
        <f t="shared" si="4"/>
        <v>6</v>
      </c>
    </row>
    <row r="16" spans="1:11" ht="30" customHeight="1" x14ac:dyDescent="0.25">
      <c r="A16" s="113">
        <v>6</v>
      </c>
      <c r="B16" s="114" t="s">
        <v>80</v>
      </c>
      <c r="C16" s="117">
        <v>4</v>
      </c>
      <c r="D16" s="118">
        <v>2</v>
      </c>
      <c r="E16" s="117">
        <f t="shared" si="0"/>
        <v>3</v>
      </c>
      <c r="F16" s="113">
        <v>5</v>
      </c>
      <c r="G16" s="111">
        <f t="shared" si="1"/>
        <v>7.5</v>
      </c>
      <c r="H16" s="113">
        <v>4</v>
      </c>
      <c r="I16" s="111">
        <f t="shared" si="2"/>
        <v>8</v>
      </c>
      <c r="J16" s="111">
        <f t="shared" si="3"/>
        <v>22.5</v>
      </c>
      <c r="K16" s="116">
        <f t="shared" si="4"/>
        <v>4</v>
      </c>
    </row>
    <row r="17" spans="1:11" ht="30" customHeight="1" x14ac:dyDescent="0.25">
      <c r="A17" s="113">
        <v>7</v>
      </c>
      <c r="B17" s="114" t="s">
        <v>81</v>
      </c>
      <c r="C17" s="117">
        <v>2</v>
      </c>
      <c r="D17" s="118">
        <v>4</v>
      </c>
      <c r="E17" s="117">
        <f t="shared" si="0"/>
        <v>6</v>
      </c>
      <c r="F17" s="113">
        <v>3</v>
      </c>
      <c r="G17" s="111">
        <f t="shared" si="1"/>
        <v>4.5</v>
      </c>
      <c r="H17" s="113">
        <v>3</v>
      </c>
      <c r="I17" s="111">
        <f t="shared" si="2"/>
        <v>6</v>
      </c>
      <c r="J17" s="111">
        <f>C17+E17+G17+I17</f>
        <v>18.5</v>
      </c>
      <c r="K17" s="116">
        <f t="shared" si="4"/>
        <v>3</v>
      </c>
    </row>
    <row r="18" spans="1:11" ht="30" customHeight="1" x14ac:dyDescent="0.25">
      <c r="A18" s="113">
        <v>8</v>
      </c>
      <c r="B18" s="114" t="s">
        <v>82</v>
      </c>
      <c r="C18" s="117">
        <v>6</v>
      </c>
      <c r="D18" s="118">
        <v>4</v>
      </c>
      <c r="E18" s="117">
        <f t="shared" si="0"/>
        <v>6</v>
      </c>
      <c r="F18" s="113">
        <v>4</v>
      </c>
      <c r="G18" s="111">
        <f t="shared" si="1"/>
        <v>6</v>
      </c>
      <c r="H18" s="113">
        <v>5</v>
      </c>
      <c r="I18" s="111">
        <f t="shared" si="2"/>
        <v>10</v>
      </c>
      <c r="J18" s="111">
        <f t="shared" si="3"/>
        <v>28</v>
      </c>
      <c r="K18" s="116">
        <f t="shared" si="4"/>
        <v>5</v>
      </c>
    </row>
    <row r="19" spans="1:11" ht="30" customHeight="1" x14ac:dyDescent="0.25">
      <c r="A19" s="113">
        <v>9</v>
      </c>
      <c r="B19" s="114" t="s">
        <v>83</v>
      </c>
      <c r="C19" s="117">
        <v>5</v>
      </c>
      <c r="D19" s="118">
        <v>1</v>
      </c>
      <c r="E19" s="117">
        <f t="shared" si="0"/>
        <v>1.5</v>
      </c>
      <c r="F19" s="113">
        <v>1</v>
      </c>
      <c r="G19" s="111">
        <f t="shared" si="1"/>
        <v>1.5</v>
      </c>
      <c r="H19" s="113">
        <v>2</v>
      </c>
      <c r="I19" s="111">
        <f t="shared" si="2"/>
        <v>4</v>
      </c>
      <c r="J19" s="111">
        <f>C19+E19+G19+I19</f>
        <v>12</v>
      </c>
      <c r="K19" s="116">
        <f t="shared" si="4"/>
        <v>2</v>
      </c>
    </row>
    <row r="21" spans="1:11" x14ac:dyDescent="0.2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5.75" x14ac:dyDescent="0.25">
      <c r="A22" s="239" t="s">
        <v>84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</row>
    <row r="23" spans="1:11" x14ac:dyDescent="0.2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</row>
  </sheetData>
  <sheetProtection sheet="1" objects="1" scenarios="1"/>
  <mergeCells count="9">
    <mergeCell ref="A9:K9"/>
    <mergeCell ref="A12:K12"/>
    <mergeCell ref="A22:K22"/>
    <mergeCell ref="A1:K1"/>
    <mergeCell ref="A2:K2"/>
    <mergeCell ref="A3:K3"/>
    <mergeCell ref="A4:K4"/>
    <mergeCell ref="A6:B6"/>
    <mergeCell ref="I6:K6"/>
  </mergeCells>
  <printOptions horizontalCentered="1"/>
  <pageMargins left="0.27559055118110237" right="0.19685039370078741" top="0.27559055118110237" bottom="0.27559055118110237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19"/>
  <sheetViews>
    <sheetView zoomScaleNormal="100" workbookViewId="0">
      <selection activeCell="T10" sqref="T10"/>
    </sheetView>
  </sheetViews>
  <sheetFormatPr defaultRowHeight="15" x14ac:dyDescent="0.25"/>
  <cols>
    <col min="1" max="1" width="3.42578125" style="5" customWidth="1"/>
    <col min="2" max="2" width="23.140625" style="5" customWidth="1"/>
    <col min="3" max="3" width="3.85546875" style="5" bestFit="1" customWidth="1"/>
    <col min="4" max="4" width="13.7109375" style="5" customWidth="1"/>
    <col min="5" max="5" width="6.140625" style="5" bestFit="1" customWidth="1"/>
    <col min="6" max="6" width="10" style="5" customWidth="1"/>
    <col min="7" max="7" width="7.5703125" style="5" customWidth="1"/>
    <col min="8" max="8" width="6.7109375" style="5" customWidth="1"/>
    <col min="9" max="9" width="4.7109375" style="5" customWidth="1"/>
    <col min="10" max="10" width="5.7109375" style="5" customWidth="1"/>
    <col min="11" max="11" width="4.7109375" style="5" customWidth="1"/>
    <col min="12" max="12" width="5.7109375" style="5" customWidth="1"/>
    <col min="13" max="13" width="4.7109375" style="5" customWidth="1"/>
    <col min="14" max="14" width="5.7109375" style="5" customWidth="1"/>
    <col min="15" max="15" width="4.7109375" style="5" customWidth="1"/>
    <col min="16" max="16" width="5.7109375" style="5" customWidth="1"/>
    <col min="17" max="17" width="4.7109375" style="5" customWidth="1"/>
    <col min="18" max="18" width="5.7109375" style="5" customWidth="1"/>
    <col min="19" max="19" width="4.7109375" style="5" customWidth="1"/>
    <col min="20" max="20" width="7.28515625" style="5" customWidth="1"/>
    <col min="21" max="21" width="7" style="5" customWidth="1"/>
  </cols>
  <sheetData>
    <row r="1" spans="1:21" ht="28.5" x14ac:dyDescent="0.45">
      <c r="A1" s="208" t="s">
        <v>26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</row>
    <row r="2" spans="1:21" ht="9" customHeight="1" x14ac:dyDescent="0.25">
      <c r="M2" s="30"/>
    </row>
    <row r="3" spans="1:21" ht="15" customHeight="1" x14ac:dyDescent="0.25">
      <c r="B3" s="8"/>
      <c r="C3" s="8"/>
      <c r="E3" s="8"/>
      <c r="N3" s="62"/>
      <c r="O3" s="62"/>
    </row>
    <row r="4" spans="1:21" ht="16.5" customHeight="1" x14ac:dyDescent="0.25">
      <c r="A4" s="196" t="s">
        <v>0</v>
      </c>
      <c r="B4" s="190" t="s">
        <v>1</v>
      </c>
      <c r="C4" s="197" t="s">
        <v>35</v>
      </c>
      <c r="D4" s="187" t="s">
        <v>30</v>
      </c>
      <c r="E4" s="187" t="s">
        <v>31</v>
      </c>
      <c r="F4" s="196" t="s">
        <v>3</v>
      </c>
      <c r="G4" s="187" t="s">
        <v>8</v>
      </c>
      <c r="H4" s="190" t="s">
        <v>21</v>
      </c>
      <c r="I4" s="190"/>
      <c r="J4" s="191" t="s">
        <v>20</v>
      </c>
      <c r="K4" s="191"/>
      <c r="L4" s="192" t="s">
        <v>4</v>
      </c>
      <c r="M4" s="193"/>
      <c r="N4" s="181" t="s">
        <v>22</v>
      </c>
      <c r="O4" s="181"/>
      <c r="P4" s="192" t="s">
        <v>5</v>
      </c>
      <c r="Q4" s="193"/>
      <c r="R4" s="181" t="s">
        <v>23</v>
      </c>
      <c r="S4" s="181"/>
      <c r="T4" s="182" t="s">
        <v>6</v>
      </c>
      <c r="U4" s="207" t="s">
        <v>7</v>
      </c>
    </row>
    <row r="5" spans="1:21" ht="23.25" customHeight="1" x14ac:dyDescent="0.25">
      <c r="A5" s="196"/>
      <c r="B5" s="190"/>
      <c r="C5" s="198"/>
      <c r="D5" s="188"/>
      <c r="E5" s="188"/>
      <c r="F5" s="196"/>
      <c r="G5" s="188"/>
      <c r="H5" s="190"/>
      <c r="I5" s="190"/>
      <c r="J5" s="191"/>
      <c r="K5" s="191"/>
      <c r="L5" s="194"/>
      <c r="M5" s="195"/>
      <c r="N5" s="181"/>
      <c r="O5" s="181"/>
      <c r="P5" s="194"/>
      <c r="Q5" s="195"/>
      <c r="R5" s="181"/>
      <c r="S5" s="181"/>
      <c r="T5" s="182"/>
      <c r="U5" s="207"/>
    </row>
    <row r="6" spans="1:21" x14ac:dyDescent="0.25">
      <c r="A6" s="196"/>
      <c r="B6" s="190"/>
      <c r="C6" s="199"/>
      <c r="D6" s="189"/>
      <c r="E6" s="189"/>
      <c r="F6" s="196"/>
      <c r="G6" s="189"/>
      <c r="H6" s="79" t="s">
        <v>32</v>
      </c>
      <c r="I6" s="79" t="s">
        <v>9</v>
      </c>
      <c r="J6" s="80" t="s">
        <v>32</v>
      </c>
      <c r="K6" s="80" t="s">
        <v>9</v>
      </c>
      <c r="L6" s="80" t="s">
        <v>32</v>
      </c>
      <c r="M6" s="80" t="s">
        <v>9</v>
      </c>
      <c r="N6" s="80" t="s">
        <v>32</v>
      </c>
      <c r="O6" s="80" t="s">
        <v>9</v>
      </c>
      <c r="P6" s="80" t="s">
        <v>32</v>
      </c>
      <c r="Q6" s="80" t="s">
        <v>9</v>
      </c>
      <c r="R6" s="80" t="s">
        <v>32</v>
      </c>
      <c r="S6" s="80" t="s">
        <v>9</v>
      </c>
      <c r="T6" s="182"/>
      <c r="U6" s="207"/>
    </row>
    <row r="7" spans="1:21" x14ac:dyDescent="0.25">
      <c r="A7" s="66"/>
      <c r="B7" s="67"/>
      <c r="C7" s="67"/>
      <c r="D7" s="67"/>
      <c r="E7" s="67"/>
      <c r="F7" s="66"/>
      <c r="G7" s="67"/>
      <c r="H7" s="79"/>
      <c r="I7" s="79"/>
      <c r="J7" s="80"/>
      <c r="K7" s="80"/>
      <c r="L7" s="80"/>
      <c r="M7" s="80"/>
      <c r="N7" s="80"/>
      <c r="O7" s="80"/>
      <c r="P7" s="80"/>
      <c r="Q7" s="80"/>
      <c r="R7" s="80"/>
      <c r="S7" s="80"/>
      <c r="T7" s="68"/>
      <c r="U7" s="69"/>
    </row>
    <row r="8" spans="1:21" ht="24.95" customHeight="1" x14ac:dyDescent="0.25">
      <c r="A8" s="71">
        <v>1</v>
      </c>
      <c r="B8" s="70" t="str">
        <f>'команда город'!B22</f>
        <v>Владельщикова Екатерина</v>
      </c>
      <c r="C8" s="71" t="str">
        <f>'команда город'!C22</f>
        <v>Ж</v>
      </c>
      <c r="D8" s="71" t="str">
        <f>'команда город'!D22</f>
        <v xml:space="preserve"> «СОШ № 56»</v>
      </c>
      <c r="E8" s="71">
        <f>'команда город'!E22</f>
        <v>70</v>
      </c>
      <c r="F8" s="72">
        <f>'команда город'!F22</f>
        <v>39234</v>
      </c>
      <c r="G8" s="71">
        <f>'команда город'!G22</f>
        <v>14</v>
      </c>
      <c r="H8" s="73">
        <f>'команда город'!H22</f>
        <v>3.2523148148148151E-3</v>
      </c>
      <c r="I8" s="97">
        <f>'команда город'!I22</f>
        <v>26</v>
      </c>
      <c r="J8" s="74">
        <f>'команда город'!J22</f>
        <v>9.1999999999999993</v>
      </c>
      <c r="K8" s="97">
        <f>'команда город'!K22</f>
        <v>50</v>
      </c>
      <c r="L8" s="75">
        <f>'команда город'!L22</f>
        <v>12</v>
      </c>
      <c r="M8" s="97">
        <f>'команда город'!M22</f>
        <v>10</v>
      </c>
      <c r="N8" s="75">
        <f>'команда город'!N22</f>
        <v>28</v>
      </c>
      <c r="O8" s="97">
        <f>'команда город'!O22</f>
        <v>38</v>
      </c>
      <c r="P8" s="75">
        <f>'команда город'!P22</f>
        <v>25</v>
      </c>
      <c r="Q8" s="98">
        <f>'команда город'!Q22</f>
        <v>58</v>
      </c>
      <c r="R8" s="75">
        <f>'команда город'!R22</f>
        <v>210</v>
      </c>
      <c r="S8" s="97">
        <f>'команда город'!S22</f>
        <v>50</v>
      </c>
      <c r="T8" s="76">
        <f>'команда город'!T22</f>
        <v>232</v>
      </c>
      <c r="U8" s="76">
        <f t="shared" ref="U8:U19" si="0">RANK(T8,$T$8:$T$19)</f>
        <v>4</v>
      </c>
    </row>
    <row r="9" spans="1:21" ht="24.95" customHeight="1" x14ac:dyDescent="0.25">
      <c r="A9" s="71">
        <v>2</v>
      </c>
      <c r="B9" s="70" t="str">
        <f>'команда город'!B23</f>
        <v>Воденникова Злата</v>
      </c>
      <c r="C9" s="71" t="str">
        <f>'команда город'!C23</f>
        <v>Ж</v>
      </c>
      <c r="D9" s="71" t="str">
        <f>'команда город'!D23</f>
        <v xml:space="preserve"> «СОШ № 56»</v>
      </c>
      <c r="E9" s="71">
        <f>'команда город'!E23</f>
        <v>69</v>
      </c>
      <c r="F9" s="72">
        <f>'команда город'!F23</f>
        <v>39323</v>
      </c>
      <c r="G9" s="71">
        <f>'команда город'!G23</f>
        <v>13</v>
      </c>
      <c r="H9" s="73">
        <f>'команда город'!H23</f>
        <v>3.472222222222222E-3</v>
      </c>
      <c r="I9" s="97">
        <f>'команда город'!I23</f>
        <v>21</v>
      </c>
      <c r="J9" s="74">
        <f>'команда город'!J23</f>
        <v>9.8000000000000007</v>
      </c>
      <c r="K9" s="97">
        <f>'команда город'!K23</f>
        <v>41</v>
      </c>
      <c r="L9" s="75">
        <f>'команда город'!L23</f>
        <v>25</v>
      </c>
      <c r="M9" s="97">
        <f>'команда город'!M23</f>
        <v>38</v>
      </c>
      <c r="N9" s="75">
        <f>'команда город'!N23</f>
        <v>26</v>
      </c>
      <c r="O9" s="97">
        <f>'команда город'!O23</f>
        <v>32</v>
      </c>
      <c r="P9" s="75">
        <f>'команда город'!P23</f>
        <v>32</v>
      </c>
      <c r="Q9" s="98">
        <f>'команда город'!Q23</f>
        <v>67</v>
      </c>
      <c r="R9" s="75">
        <f>'команда город'!R23</f>
        <v>200</v>
      </c>
      <c r="S9" s="97">
        <f>'команда город'!S23</f>
        <v>40</v>
      </c>
      <c r="T9" s="76">
        <f>'команда город'!T23</f>
        <v>239</v>
      </c>
      <c r="U9" s="76">
        <f t="shared" si="0"/>
        <v>2</v>
      </c>
    </row>
    <row r="10" spans="1:21" ht="24.95" customHeight="1" x14ac:dyDescent="0.25">
      <c r="A10" s="71">
        <v>3</v>
      </c>
      <c r="B10" s="70" t="str">
        <f>'команда город'!B24</f>
        <v>Дымшакова Таисия</v>
      </c>
      <c r="C10" s="71" t="str">
        <f>'команда город'!C24</f>
        <v>Ж</v>
      </c>
      <c r="D10" s="71" t="str">
        <f>'команда город'!D24</f>
        <v xml:space="preserve"> «СОШ № 56»</v>
      </c>
      <c r="E10" s="71">
        <f>'команда город'!E24</f>
        <v>87</v>
      </c>
      <c r="F10" s="72">
        <f>'команда город'!F24</f>
        <v>39342</v>
      </c>
      <c r="G10" s="71">
        <f>'команда город'!G24</f>
        <v>13</v>
      </c>
      <c r="H10" s="73">
        <f>'команда город'!H24</f>
        <v>2.9745370370370373E-3</v>
      </c>
      <c r="I10" s="97">
        <f>'команда город'!I24</f>
        <v>36</v>
      </c>
      <c r="J10" s="74">
        <f>'команда город'!J24</f>
        <v>8.9</v>
      </c>
      <c r="K10" s="97">
        <f>'команда город'!K24</f>
        <v>60</v>
      </c>
      <c r="L10" s="75">
        <f>'команда город'!L24</f>
        <v>2</v>
      </c>
      <c r="M10" s="97">
        <f>'команда город'!M24</f>
        <v>1</v>
      </c>
      <c r="N10" s="75">
        <f>'команда город'!N24</f>
        <v>29</v>
      </c>
      <c r="O10" s="97">
        <f>'команда город'!O24</f>
        <v>41</v>
      </c>
      <c r="P10" s="75">
        <f>'команда город'!P24</f>
        <v>18</v>
      </c>
      <c r="Q10" s="98">
        <f>'команда город'!Q24</f>
        <v>41</v>
      </c>
      <c r="R10" s="75">
        <f>'команда город'!R24</f>
        <v>223</v>
      </c>
      <c r="S10" s="97">
        <f>'команда город'!S24</f>
        <v>56</v>
      </c>
      <c r="T10" s="76">
        <f>'команда город'!T24</f>
        <v>235</v>
      </c>
      <c r="U10" s="76">
        <f t="shared" si="0"/>
        <v>3</v>
      </c>
    </row>
    <row r="11" spans="1:21" ht="24.95" customHeight="1" x14ac:dyDescent="0.25">
      <c r="A11" s="71">
        <v>4</v>
      </c>
      <c r="B11" s="70" t="str">
        <f>'команда город'!B25</f>
        <v>Завгородняя Алена</v>
      </c>
      <c r="C11" s="71" t="str">
        <f>'команда город'!C25</f>
        <v>Ж</v>
      </c>
      <c r="D11" s="71" t="str">
        <f>'команда город'!D25</f>
        <v xml:space="preserve"> «СОШ № 56»</v>
      </c>
      <c r="E11" s="71">
        <f>'команда город'!E25</f>
        <v>67</v>
      </c>
      <c r="F11" s="72">
        <f>'команда город'!F25</f>
        <v>39359</v>
      </c>
      <c r="G11" s="71">
        <f>'команда город'!G25</f>
        <v>13</v>
      </c>
      <c r="H11" s="73">
        <f>'команда город'!H25</f>
        <v>2.7546296296296294E-3</v>
      </c>
      <c r="I11" s="97">
        <f>'команда город'!I25</f>
        <v>51</v>
      </c>
      <c r="J11" s="74">
        <f>'команда город'!J25</f>
        <v>8.6999999999999993</v>
      </c>
      <c r="K11" s="97">
        <f>'команда город'!K25</f>
        <v>63</v>
      </c>
      <c r="L11" s="75">
        <f>'команда город'!L25</f>
        <v>5</v>
      </c>
      <c r="M11" s="97">
        <f>'команда город'!M25</f>
        <v>4</v>
      </c>
      <c r="N11" s="75">
        <f>'команда город'!N25</f>
        <v>23</v>
      </c>
      <c r="O11" s="97">
        <f>'команда город'!O25</f>
        <v>25</v>
      </c>
      <c r="P11" s="75">
        <f>'команда город'!P25</f>
        <v>4</v>
      </c>
      <c r="Q11" s="98">
        <f>'команда город'!Q25</f>
        <v>12</v>
      </c>
      <c r="R11" s="75">
        <f>'команда город'!R25</f>
        <v>216</v>
      </c>
      <c r="S11" s="97">
        <f>'команда город'!S25</f>
        <v>53</v>
      </c>
      <c r="T11" s="76">
        <f>'команда город'!T25</f>
        <v>208</v>
      </c>
      <c r="U11" s="76">
        <f t="shared" si="0"/>
        <v>5</v>
      </c>
    </row>
    <row r="12" spans="1:21" ht="24.95" customHeight="1" x14ac:dyDescent="0.25">
      <c r="A12" s="71">
        <v>5</v>
      </c>
      <c r="B12" s="70" t="str">
        <f>'команда город'!B26</f>
        <v>Крюкова Ангелина</v>
      </c>
      <c r="C12" s="71" t="str">
        <f>'команда город'!C26</f>
        <v>Ж</v>
      </c>
      <c r="D12" s="71" t="str">
        <f>'команда город'!D26</f>
        <v xml:space="preserve"> «СОШ № 56»</v>
      </c>
      <c r="E12" s="71">
        <f>'команда город'!E26</f>
        <v>63</v>
      </c>
      <c r="F12" s="72">
        <f>'команда город'!F26</f>
        <v>39231</v>
      </c>
      <c r="G12" s="71">
        <f>'команда город'!G26</f>
        <v>14</v>
      </c>
      <c r="H12" s="73">
        <f>'команда город'!H26</f>
        <v>3.0902777777777782E-3</v>
      </c>
      <c r="I12" s="97">
        <f>'команда город'!I26</f>
        <v>31</v>
      </c>
      <c r="J12" s="74">
        <f>'команда город'!J26</f>
        <v>9.1</v>
      </c>
      <c r="K12" s="97">
        <f>'команда город'!K26</f>
        <v>52</v>
      </c>
      <c r="L12" s="75">
        <f>'команда город'!L26</f>
        <v>13</v>
      </c>
      <c r="M12" s="97">
        <f>'команда город'!M26</f>
        <v>12</v>
      </c>
      <c r="N12" s="75">
        <f>'команда город'!N26</f>
        <v>21</v>
      </c>
      <c r="O12" s="97">
        <f>'команда город'!O26</f>
        <v>21</v>
      </c>
      <c r="P12" s="75">
        <f>'команда город'!P26</f>
        <v>21</v>
      </c>
      <c r="Q12" s="98">
        <f>'команда город'!Q26</f>
        <v>50</v>
      </c>
      <c r="R12" s="75">
        <f>'команда город'!R26</f>
        <v>194</v>
      </c>
      <c r="S12" s="97">
        <f>'команда город'!S26</f>
        <v>35</v>
      </c>
      <c r="T12" s="76">
        <f>'команда город'!T26</f>
        <v>201</v>
      </c>
      <c r="U12" s="76">
        <f t="shared" si="0"/>
        <v>6</v>
      </c>
    </row>
    <row r="13" spans="1:21" ht="24.95" customHeight="1" x14ac:dyDescent="0.25">
      <c r="A13" s="71">
        <v>6</v>
      </c>
      <c r="B13" s="70" t="str">
        <f>'команда город'!B27</f>
        <v>Утюмова Софья</v>
      </c>
      <c r="C13" s="71" t="str">
        <f>'команда город'!C27</f>
        <v>Ж</v>
      </c>
      <c r="D13" s="71" t="str">
        <f>'команда город'!D27</f>
        <v xml:space="preserve"> «СОШ № 56»</v>
      </c>
      <c r="E13" s="71">
        <f>'команда город'!E27</f>
        <v>64</v>
      </c>
      <c r="F13" s="72">
        <f>'команда город'!F27</f>
        <v>39378</v>
      </c>
      <c r="G13" s="71">
        <f>'команда город'!G27</f>
        <v>13</v>
      </c>
      <c r="H13" s="73">
        <f>'команда город'!H27</f>
        <v>2.7662037037037034E-3</v>
      </c>
      <c r="I13" s="97">
        <f>'команда город'!I27</f>
        <v>50</v>
      </c>
      <c r="J13" s="74">
        <f>'команда город'!J27</f>
        <v>8.8000000000000007</v>
      </c>
      <c r="K13" s="97">
        <f>'команда город'!K27</f>
        <v>62</v>
      </c>
      <c r="L13" s="75">
        <f>'команда город'!L27</f>
        <v>22</v>
      </c>
      <c r="M13" s="97">
        <f>'команда город'!M27</f>
        <v>32</v>
      </c>
      <c r="N13" s="75">
        <f>'команда город'!N27</f>
        <v>29</v>
      </c>
      <c r="O13" s="97">
        <f>'команда город'!O27</f>
        <v>41</v>
      </c>
      <c r="P13" s="75">
        <f>'команда город'!P27</f>
        <v>21</v>
      </c>
      <c r="Q13" s="98">
        <f>'команда город'!Q27</f>
        <v>50</v>
      </c>
      <c r="R13" s="75">
        <f>'команда город'!R27</f>
        <v>218</v>
      </c>
      <c r="S13" s="97">
        <f>'команда город'!S27</f>
        <v>54</v>
      </c>
      <c r="T13" s="76">
        <f>'команда город'!T27</f>
        <v>289</v>
      </c>
      <c r="U13" s="76">
        <f t="shared" si="0"/>
        <v>1</v>
      </c>
    </row>
    <row r="14" spans="1:21" ht="24.95" customHeight="1" x14ac:dyDescent="0.25">
      <c r="A14" s="71">
        <v>7</v>
      </c>
      <c r="B14" s="70" t="str">
        <f>'команда город'!B55</f>
        <v>Кесарева Алина</v>
      </c>
      <c r="C14" s="71" t="str">
        <f>'команда город'!C55</f>
        <v>Ж</v>
      </c>
      <c r="D14" s="71" t="str">
        <f>'команда город'!D55</f>
        <v>«Лебяжьевская СОШ»</v>
      </c>
      <c r="E14" s="71">
        <f>'команда город'!E55</f>
        <v>185</v>
      </c>
      <c r="F14" s="72">
        <f>'команда город'!F55</f>
        <v>39357</v>
      </c>
      <c r="G14" s="71">
        <f>'команда город'!G55</f>
        <v>13</v>
      </c>
      <c r="H14" s="73">
        <f>'команда город'!H55</f>
        <v>3.2870370370370367E-3</v>
      </c>
      <c r="I14" s="97">
        <f>'команда город'!I55</f>
        <v>27</v>
      </c>
      <c r="J14" s="74">
        <f>'команда город'!J55</f>
        <v>10</v>
      </c>
      <c r="K14" s="97">
        <f>'команда город'!K55</f>
        <v>37</v>
      </c>
      <c r="L14" s="75">
        <f>'команда город'!L55</f>
        <v>7</v>
      </c>
      <c r="M14" s="97">
        <f>'команда город'!M55</f>
        <v>6</v>
      </c>
      <c r="N14" s="75">
        <f>'команда город'!N55</f>
        <v>23</v>
      </c>
      <c r="O14" s="97">
        <f>'команда город'!O55</f>
        <v>25</v>
      </c>
      <c r="P14" s="75">
        <f>'команда город'!P55</f>
        <v>17</v>
      </c>
      <c r="Q14" s="98">
        <f>'команда город'!Q55</f>
        <v>38</v>
      </c>
      <c r="R14" s="75">
        <f>'команда город'!R55</f>
        <v>181</v>
      </c>
      <c r="S14" s="97">
        <f>'команда город'!S55</f>
        <v>28</v>
      </c>
      <c r="T14" s="76">
        <f>'команда город'!T55</f>
        <v>161</v>
      </c>
      <c r="U14" s="76">
        <f t="shared" si="0"/>
        <v>7</v>
      </c>
    </row>
    <row r="15" spans="1:21" ht="24.95" customHeight="1" x14ac:dyDescent="0.25">
      <c r="A15" s="71">
        <v>8</v>
      </c>
      <c r="B15" s="70" t="str">
        <f>'команда город'!B56</f>
        <v>Степанова Зауреш</v>
      </c>
      <c r="C15" s="71" t="str">
        <f>'команда город'!C56</f>
        <v>Ж</v>
      </c>
      <c r="D15" s="71" t="str">
        <f>'команда город'!D56</f>
        <v>«Лебяжьевская СОШ»</v>
      </c>
      <c r="E15" s="71">
        <f>'команда город'!E56</f>
        <v>74</v>
      </c>
      <c r="F15" s="72">
        <f>'команда город'!F56</f>
        <v>39127</v>
      </c>
      <c r="G15" s="71">
        <f>'команда город'!G56</f>
        <v>14</v>
      </c>
      <c r="H15" s="73">
        <f>'команда город'!H56</f>
        <v>3.7268518518518514E-3</v>
      </c>
      <c r="I15" s="97">
        <f>'команда город'!I56</f>
        <v>13</v>
      </c>
      <c r="J15" s="74">
        <f>'команда город'!J56</f>
        <v>9.9</v>
      </c>
      <c r="K15" s="97">
        <f>'команда город'!K56</f>
        <v>33</v>
      </c>
      <c r="L15" s="75">
        <f>'команда город'!L56</f>
        <v>20</v>
      </c>
      <c r="M15" s="97">
        <f>'команда город'!M56</f>
        <v>26</v>
      </c>
      <c r="N15" s="75">
        <f>'команда город'!N56</f>
        <v>15</v>
      </c>
      <c r="O15" s="97">
        <f>'команда город'!O56</f>
        <v>13</v>
      </c>
      <c r="P15" s="75">
        <f>'команда город'!P56</f>
        <v>12</v>
      </c>
      <c r="Q15" s="98">
        <f>'команда город'!Q56</f>
        <v>24</v>
      </c>
      <c r="R15" s="75">
        <f>'команда город'!R56</f>
        <v>184</v>
      </c>
      <c r="S15" s="97">
        <f>'команда город'!S56</f>
        <v>30</v>
      </c>
      <c r="T15" s="76">
        <f>'команда город'!T56</f>
        <v>139</v>
      </c>
      <c r="U15" s="76">
        <f t="shared" si="0"/>
        <v>10</v>
      </c>
    </row>
    <row r="16" spans="1:21" ht="24.95" customHeight="1" x14ac:dyDescent="0.25">
      <c r="A16" s="71">
        <v>9</v>
      </c>
      <c r="B16" s="70" t="str">
        <f>'команда город'!B57</f>
        <v>Семенова Алина</v>
      </c>
      <c r="C16" s="71" t="str">
        <f>'команда город'!C57</f>
        <v>Ж</v>
      </c>
      <c r="D16" s="71" t="str">
        <f>'команда город'!D57</f>
        <v>«Лебяжьевская СОШ»</v>
      </c>
      <c r="E16" s="71">
        <f>'команда город'!E57</f>
        <v>157</v>
      </c>
      <c r="F16" s="72">
        <f>'команда город'!F57</f>
        <v>39339</v>
      </c>
      <c r="G16" s="71">
        <f>'команда город'!G57</f>
        <v>13</v>
      </c>
      <c r="H16" s="73">
        <f>'команда город'!H57</f>
        <v>3.5995370370370369E-3</v>
      </c>
      <c r="I16" s="97">
        <f>'команда город'!I57</f>
        <v>18</v>
      </c>
      <c r="J16" s="74">
        <f>'команда город'!J57</f>
        <v>10.6</v>
      </c>
      <c r="K16" s="97">
        <f>'команда город'!K57</f>
        <v>25</v>
      </c>
      <c r="L16" s="75">
        <f>'команда город'!L57</f>
        <v>10</v>
      </c>
      <c r="M16" s="97">
        <f>'команда город'!M57</f>
        <v>9</v>
      </c>
      <c r="N16" s="75">
        <f>'команда город'!N57</f>
        <v>17</v>
      </c>
      <c r="O16" s="97">
        <f>'команда город'!O57</f>
        <v>15</v>
      </c>
      <c r="P16" s="75">
        <f>'команда город'!P57</f>
        <v>26</v>
      </c>
      <c r="Q16" s="98">
        <f>'команда город'!Q57</f>
        <v>60</v>
      </c>
      <c r="R16" s="75">
        <f>'команда город'!R57</f>
        <v>179</v>
      </c>
      <c r="S16" s="97">
        <f>'команда город'!S57</f>
        <v>27</v>
      </c>
      <c r="T16" s="76">
        <f>'команда город'!T57</f>
        <v>154</v>
      </c>
      <c r="U16" s="76">
        <f t="shared" si="0"/>
        <v>8</v>
      </c>
    </row>
    <row r="17" spans="1:21" ht="24.95" customHeight="1" x14ac:dyDescent="0.25">
      <c r="A17" s="71">
        <v>10</v>
      </c>
      <c r="B17" s="70" t="str">
        <f>'команда город'!B58</f>
        <v>Урицкая Виктория</v>
      </c>
      <c r="C17" s="71" t="str">
        <f>'команда город'!C58</f>
        <v>Ж</v>
      </c>
      <c r="D17" s="71" t="str">
        <f>'команда город'!D58</f>
        <v>«Лебяжьевская СОШ»</v>
      </c>
      <c r="E17" s="71">
        <f>'команда город'!E58</f>
        <v>108</v>
      </c>
      <c r="F17" s="72">
        <f>'команда город'!F58</f>
        <v>39078</v>
      </c>
      <c r="G17" s="71">
        <f>'команда город'!G58</f>
        <v>14</v>
      </c>
      <c r="H17" s="73">
        <f>'команда город'!H58</f>
        <v>100</v>
      </c>
      <c r="I17" s="97">
        <f>'команда город'!I58</f>
        <v>0</v>
      </c>
      <c r="J17" s="74">
        <f>'команда город'!J58</f>
        <v>10.3</v>
      </c>
      <c r="K17" s="97">
        <f>'команда город'!K58</f>
        <v>25</v>
      </c>
      <c r="L17" s="75">
        <f>'команда город'!L58</f>
        <v>7</v>
      </c>
      <c r="M17" s="97">
        <f>'команда город'!M58</f>
        <v>5</v>
      </c>
      <c r="N17" s="75">
        <f>'команда город'!N58</f>
        <v>20</v>
      </c>
      <c r="O17" s="97">
        <f>'команда город'!O58</f>
        <v>19</v>
      </c>
      <c r="P17" s="75">
        <f>'команда город'!P58</f>
        <v>6</v>
      </c>
      <c r="Q17" s="98">
        <f>'команда город'!Q58</f>
        <v>12</v>
      </c>
      <c r="R17" s="75">
        <f>'команда город'!R58</f>
        <v>159</v>
      </c>
      <c r="S17" s="97">
        <f>'команда город'!S58</f>
        <v>17</v>
      </c>
      <c r="T17" s="76">
        <f>'команда город'!T58</f>
        <v>78</v>
      </c>
      <c r="U17" s="76">
        <f t="shared" si="0"/>
        <v>11</v>
      </c>
    </row>
    <row r="18" spans="1:21" ht="24.95" customHeight="1" x14ac:dyDescent="0.25">
      <c r="A18" s="71">
        <v>11</v>
      </c>
      <c r="B18" s="70" t="str">
        <f>'команда город'!B59</f>
        <v>Андреева Ксения</v>
      </c>
      <c r="C18" s="71" t="str">
        <f>'команда город'!C59</f>
        <v>Ж</v>
      </c>
      <c r="D18" s="71" t="str">
        <f>'команда город'!D59</f>
        <v>«Лебяжьевская СОШ»</v>
      </c>
      <c r="E18" s="71">
        <f>'команда город'!E59</f>
        <v>71</v>
      </c>
      <c r="F18" s="72">
        <f>'команда город'!F59</f>
        <v>39358</v>
      </c>
      <c r="G18" s="71">
        <f>'команда город'!G59</f>
        <v>13</v>
      </c>
      <c r="H18" s="73">
        <f>'команда город'!H59</f>
        <v>4.1203703703703706E-3</v>
      </c>
      <c r="I18" s="97">
        <f>'команда город'!I59</f>
        <v>7</v>
      </c>
      <c r="J18" s="74">
        <f>'команда город'!J59</f>
        <v>10.5</v>
      </c>
      <c r="K18" s="97">
        <f>'команда город'!K59</f>
        <v>27</v>
      </c>
      <c r="L18" s="75">
        <f>'команда город'!L59</f>
        <v>1</v>
      </c>
      <c r="M18" s="97">
        <f>'команда город'!M59</f>
        <v>0</v>
      </c>
      <c r="N18" s="75">
        <f>'команда город'!N59</f>
        <v>18</v>
      </c>
      <c r="O18" s="97">
        <f>'команда город'!O59</f>
        <v>16</v>
      </c>
      <c r="P18" s="75">
        <f>'команда город'!P59</f>
        <v>27</v>
      </c>
      <c r="Q18" s="98">
        <f>'команда город'!Q59</f>
        <v>62</v>
      </c>
      <c r="R18" s="75">
        <f>'команда город'!R59</f>
        <v>196</v>
      </c>
      <c r="S18" s="97">
        <f>'команда город'!S59</f>
        <v>36</v>
      </c>
      <c r="T18" s="76">
        <f>'команда город'!T59</f>
        <v>148</v>
      </c>
      <c r="U18" s="76">
        <f t="shared" si="0"/>
        <v>9</v>
      </c>
    </row>
    <row r="19" spans="1:21" ht="24.95" customHeight="1" x14ac:dyDescent="0.25">
      <c r="A19" s="71">
        <v>12</v>
      </c>
      <c r="B19" s="70">
        <f>'команда город'!B60</f>
        <v>0</v>
      </c>
      <c r="C19" s="71" t="str">
        <f>'команда город'!C60</f>
        <v>Ж</v>
      </c>
      <c r="D19" s="71" t="str">
        <f>'команда город'!D60</f>
        <v>«Лебяжьевская СОШ»</v>
      </c>
      <c r="E19" s="71">
        <f>'команда город'!E60</f>
        <v>0</v>
      </c>
      <c r="F19" s="72">
        <f>'команда город'!F60</f>
        <v>44349</v>
      </c>
      <c r="G19" s="71">
        <f>'команда город'!G60</f>
        <v>0</v>
      </c>
      <c r="H19" s="73">
        <f>'команда город'!H60</f>
        <v>0</v>
      </c>
      <c r="I19" s="97" t="str">
        <f>'команда город'!I60</f>
        <v/>
      </c>
      <c r="J19" s="74">
        <f>'команда город'!J60</f>
        <v>0</v>
      </c>
      <c r="K19" s="97" t="str">
        <f>'команда город'!K60</f>
        <v/>
      </c>
      <c r="L19" s="75">
        <f>'команда город'!L60</f>
        <v>0</v>
      </c>
      <c r="M19" s="97" t="str">
        <f>'команда город'!M60</f>
        <v/>
      </c>
      <c r="N19" s="75">
        <f>'команда город'!N60</f>
        <v>0</v>
      </c>
      <c r="O19" s="97" t="str">
        <f>'команда город'!O60</f>
        <v/>
      </c>
      <c r="P19" s="75">
        <f>'команда город'!P60</f>
        <v>0</v>
      </c>
      <c r="Q19" s="98" t="str">
        <f>'команда город'!Q60</f>
        <v/>
      </c>
      <c r="R19" s="75">
        <f>'команда город'!R60</f>
        <v>0</v>
      </c>
      <c r="S19" s="97" t="str">
        <f>'команда город'!S60</f>
        <v/>
      </c>
      <c r="T19" s="76">
        <f>'команда город'!T60</f>
        <v>0</v>
      </c>
      <c r="U19" s="76">
        <f t="shared" si="0"/>
        <v>12</v>
      </c>
    </row>
  </sheetData>
  <sheetProtection sheet="1" objects="1" scenarios="1"/>
  <autoFilter ref="A7:U7">
    <sortState ref="A8:U23">
      <sortCondition ref="E7"/>
    </sortState>
  </autoFilter>
  <mergeCells count="16">
    <mergeCell ref="U4:U6"/>
    <mergeCell ref="A1:U1"/>
    <mergeCell ref="A4:A6"/>
    <mergeCell ref="B4:B6"/>
    <mergeCell ref="C4:C6"/>
    <mergeCell ref="D4:D6"/>
    <mergeCell ref="E4:E6"/>
    <mergeCell ref="F4:F6"/>
    <mergeCell ref="G4:G6"/>
    <mergeCell ref="H4:I5"/>
    <mergeCell ref="J4:K5"/>
    <mergeCell ref="L4:M5"/>
    <mergeCell ref="N4:O5"/>
    <mergeCell ref="P4:Q5"/>
    <mergeCell ref="R4:S5"/>
    <mergeCell ref="T4:T6"/>
  </mergeCells>
  <conditionalFormatting sqref="U8:U19">
    <cfRule type="cellIs" dxfId="26" priority="1" operator="equal">
      <formula>3</formula>
    </cfRule>
    <cfRule type="cellIs" dxfId="25" priority="2" operator="equal">
      <formula>2</formula>
    </cfRule>
    <cfRule type="cellIs" dxfId="24" priority="3" operator="equal">
      <formula>1</formula>
    </cfRule>
  </conditionalFormatting>
  <printOptions horizontalCentered="1"/>
  <pageMargins left="0.27559055118110237" right="0.27559055118110237" top="0.27559055118110237" bottom="0.27559055118110237" header="0" footer="0"/>
  <pageSetup paperSize="9" scale="97" fitToHeight="0" orientation="landscape" verticalDpi="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78"/>
  <sheetViews>
    <sheetView zoomScaleNormal="100" workbookViewId="0">
      <selection activeCell="T15" sqref="T15"/>
    </sheetView>
  </sheetViews>
  <sheetFormatPr defaultRowHeight="15" x14ac:dyDescent="0.25"/>
  <cols>
    <col min="1" max="1" width="3.42578125" style="5" customWidth="1"/>
    <col min="2" max="2" width="23.140625" style="5" customWidth="1"/>
    <col min="3" max="3" width="3.85546875" style="5" bestFit="1" customWidth="1"/>
    <col min="4" max="4" width="13.7109375" style="5" customWidth="1"/>
    <col min="5" max="5" width="6.140625" style="5" bestFit="1" customWidth="1"/>
    <col min="6" max="6" width="10" style="5" customWidth="1"/>
    <col min="7" max="7" width="7.5703125" style="5" customWidth="1"/>
    <col min="8" max="8" width="6.7109375" style="5" customWidth="1"/>
    <col min="9" max="9" width="4.7109375" style="5" customWidth="1"/>
    <col min="10" max="10" width="5.7109375" style="5" customWidth="1"/>
    <col min="11" max="11" width="4.7109375" style="5" customWidth="1"/>
    <col min="12" max="12" width="5.7109375" style="5" customWidth="1"/>
    <col min="13" max="13" width="4.7109375" style="5" customWidth="1"/>
    <col min="14" max="14" width="5.7109375" style="5" customWidth="1"/>
    <col min="15" max="15" width="4.7109375" style="5" customWidth="1"/>
    <col min="16" max="16" width="5.7109375" style="5" customWidth="1"/>
    <col min="17" max="17" width="4.7109375" style="5" customWidth="1"/>
    <col min="18" max="18" width="5.7109375" style="5" customWidth="1"/>
    <col min="19" max="19" width="4.7109375" style="5" customWidth="1"/>
    <col min="20" max="20" width="7.28515625" style="5" customWidth="1"/>
    <col min="21" max="21" width="7" style="5" customWidth="1"/>
  </cols>
  <sheetData>
    <row r="1" spans="1:21" ht="28.5" x14ac:dyDescent="0.45">
      <c r="A1" s="208" t="s">
        <v>15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</row>
    <row r="2" spans="1:21" ht="9" customHeight="1" thickBot="1" x14ac:dyDescent="0.3">
      <c r="M2" s="30"/>
    </row>
    <row r="3" spans="1:21" ht="15" customHeight="1" thickBot="1" x14ac:dyDescent="0.3">
      <c r="B3" s="9">
        <v>44348</v>
      </c>
      <c r="C3" s="8"/>
      <c r="E3" s="8"/>
      <c r="N3" s="62"/>
      <c r="O3" s="62"/>
    </row>
    <row r="4" spans="1:21" ht="16.5" customHeight="1" x14ac:dyDescent="0.25">
      <c r="A4" s="196" t="s">
        <v>0</v>
      </c>
      <c r="B4" s="190" t="s">
        <v>1</v>
      </c>
      <c r="C4" s="197" t="s">
        <v>35</v>
      </c>
      <c r="D4" s="187" t="s">
        <v>30</v>
      </c>
      <c r="E4" s="187" t="s">
        <v>31</v>
      </c>
      <c r="F4" s="196" t="s">
        <v>3</v>
      </c>
      <c r="G4" s="187" t="s">
        <v>8</v>
      </c>
      <c r="H4" s="190" t="s">
        <v>21</v>
      </c>
      <c r="I4" s="190"/>
      <c r="J4" s="191" t="s">
        <v>20</v>
      </c>
      <c r="K4" s="191"/>
      <c r="L4" s="192" t="s">
        <v>4</v>
      </c>
      <c r="M4" s="193"/>
      <c r="N4" s="181" t="s">
        <v>22</v>
      </c>
      <c r="O4" s="181"/>
      <c r="P4" s="192" t="s">
        <v>5</v>
      </c>
      <c r="Q4" s="193"/>
      <c r="R4" s="181" t="s">
        <v>23</v>
      </c>
      <c r="S4" s="181"/>
      <c r="T4" s="182" t="s">
        <v>6</v>
      </c>
      <c r="U4" s="207" t="s">
        <v>7</v>
      </c>
    </row>
    <row r="5" spans="1:21" ht="23.25" customHeight="1" x14ac:dyDescent="0.25">
      <c r="A5" s="196"/>
      <c r="B5" s="190"/>
      <c r="C5" s="198"/>
      <c r="D5" s="188"/>
      <c r="E5" s="188"/>
      <c r="F5" s="196"/>
      <c r="G5" s="188"/>
      <c r="H5" s="190"/>
      <c r="I5" s="190"/>
      <c r="J5" s="191"/>
      <c r="K5" s="191"/>
      <c r="L5" s="194"/>
      <c r="M5" s="195"/>
      <c r="N5" s="181"/>
      <c r="O5" s="181"/>
      <c r="P5" s="194"/>
      <c r="Q5" s="195"/>
      <c r="R5" s="181"/>
      <c r="S5" s="181"/>
      <c r="T5" s="182"/>
      <c r="U5" s="207"/>
    </row>
    <row r="6" spans="1:21" x14ac:dyDescent="0.25">
      <c r="A6" s="196"/>
      <c r="B6" s="190"/>
      <c r="C6" s="199"/>
      <c r="D6" s="189"/>
      <c r="E6" s="189"/>
      <c r="F6" s="196"/>
      <c r="G6" s="189"/>
      <c r="H6" s="64" t="s">
        <v>32</v>
      </c>
      <c r="I6" s="64" t="s">
        <v>9</v>
      </c>
      <c r="J6" s="65" t="s">
        <v>32</v>
      </c>
      <c r="K6" s="65" t="s">
        <v>9</v>
      </c>
      <c r="L6" s="65" t="s">
        <v>32</v>
      </c>
      <c r="M6" s="65" t="s">
        <v>9</v>
      </c>
      <c r="N6" s="65" t="s">
        <v>32</v>
      </c>
      <c r="O6" s="65" t="s">
        <v>9</v>
      </c>
      <c r="P6" s="65" t="s">
        <v>32</v>
      </c>
      <c r="Q6" s="65" t="s">
        <v>9</v>
      </c>
      <c r="R6" s="65" t="s">
        <v>32</v>
      </c>
      <c r="S6" s="65" t="s">
        <v>9</v>
      </c>
      <c r="T6" s="182"/>
      <c r="U6" s="207"/>
    </row>
    <row r="7" spans="1:21" x14ac:dyDescent="0.25">
      <c r="A7" s="66"/>
      <c r="B7" s="67"/>
      <c r="C7" s="67"/>
      <c r="D7" s="67"/>
      <c r="E7" s="67"/>
      <c r="F7" s="66"/>
      <c r="G7" s="67"/>
      <c r="H7" s="64"/>
      <c r="I7" s="64"/>
      <c r="J7" s="65"/>
      <c r="K7" s="65"/>
      <c r="L7" s="65"/>
      <c r="M7" s="65"/>
      <c r="N7" s="65"/>
      <c r="O7" s="65"/>
      <c r="P7" s="65"/>
      <c r="Q7" s="65"/>
      <c r="R7" s="65"/>
      <c r="S7" s="65"/>
      <c r="T7" s="68"/>
      <c r="U7" s="69"/>
    </row>
    <row r="8" spans="1:21" ht="15.75" customHeight="1" x14ac:dyDescent="0.25">
      <c r="A8" s="71">
        <v>1</v>
      </c>
      <c r="B8" s="70" t="s">
        <v>27</v>
      </c>
      <c r="C8" s="71" t="s">
        <v>36</v>
      </c>
      <c r="D8" s="71"/>
      <c r="E8" s="71"/>
      <c r="F8" s="72">
        <v>39601</v>
      </c>
      <c r="G8" s="63">
        <f t="shared" ref="G8:G39" si="0">DATEDIF(F8,$B$3,"y")</f>
        <v>12</v>
      </c>
      <c r="H8" s="73">
        <v>1.9097222222222222E-3</v>
      </c>
      <c r="I8" s="64">
        <f>IF(G8=15,VLOOKUP(H8,'Бег 1000 м'!$A$2:$B$200,2,1),IF(G8=14,VLOOKUP(H8,'Бег 1000 м'!$D$2:$E$200,2,1),IF(G8=13,VLOOKUP(H8,'Бег 1000 м'!$G$2:$H$200,2,1),IF(G8=12,VLOOKUP(H8,'Бег 1000 м'!$J$2:$K$200,2,1),""))))</f>
        <v>0</v>
      </c>
      <c r="J8" s="74"/>
      <c r="K8" s="64">
        <f>IF(G8=15,VLOOKUP(J8,'Бег 60 м'!$A$2:$B$74,2,1),IF(G8=14,VLOOKUP(J8,'Бег 60 м'!$D$2:$E$74,2,1),IF(G8=13,VLOOKUP(J8,'Бег 60 м'!$G$2:$H$74,2,1),IF(G8=12,VLOOKUP(J8,'Бег 60 м'!$J$2:$K$74,2,1),""))))</f>
        <v>0</v>
      </c>
      <c r="L8" s="75">
        <v>0</v>
      </c>
      <c r="M8" s="64">
        <f>IF(G8=15,VLOOKUP(L8,'Подт Отж'!$A$2:$B$72,2,1),IF(G8=14,VLOOKUP(L8,'Подт Отж'!$D$2:$E$72,2,1),IF(G8=13,VLOOKUP(L8,'Подт Отж'!$G$2:$H$72,2,1),IF(G8=12,VLOOKUP(L8,'Подт Отж'!$J$2:$K$72,2,1),""))))</f>
        <v>0</v>
      </c>
      <c r="N8" s="75">
        <v>46</v>
      </c>
      <c r="O8" s="64">
        <f>IF(G8=15,VLOOKUP(N8,'Подъем туловища'!$A$2:$B$72,2,1),IF(G8=14,VLOOKUP(N8,'Подъем туловища'!$D$2:$E$72,2,1),IF(G8=13,VLOOKUP(N8,'Подъем туловища'!$G$2:$H$72,2,1),IF(G8=12,VLOOKUP(N8,'Подъем туловища'!$J$2:$K$72,2,1),""))))</f>
        <v>70</v>
      </c>
      <c r="P8" s="75">
        <v>-6</v>
      </c>
      <c r="Q8" s="64">
        <f>IF(G8=15,VLOOKUP(P8,'Наклон вперед'!$A$2:$B$72,2,1),IF(G8=14,VLOOKUP(P8,'Наклон вперед'!$D$2:$E$72,2,1),IF(G8=13,VLOOKUP(P8,'Наклон вперед'!$G$2:$H$72,2,1),IF(G8=12,VLOOKUP(P8,'Наклон вперед'!$J$2:$K$72,2,1),""))))</f>
        <v>0</v>
      </c>
      <c r="R8" s="75">
        <v>130</v>
      </c>
      <c r="S8" s="64">
        <f>IF(G8=15,VLOOKUP(R8,'Прыжок с места'!$A$2:$B$72,2,1),IF(G8=14,VLOOKUP(R8,'Прыжок с места'!$D$2:$E$72,2,1),IF(G8=13,VLOOKUP(R8,'Прыжок с места'!$G$2:$H$72,2,1),IF(G8=12,VLOOKUP(R8,'Прыжок с места'!$J$2:$K$72,2,1),""))))</f>
        <v>5</v>
      </c>
      <c r="T8" s="76">
        <f t="shared" ref="T8:T39" si="1">SUM(I8,K8,M8,O8,Q8,S8,)</f>
        <v>75</v>
      </c>
      <c r="U8" s="76">
        <f t="shared" ref="U8:U39" si="2">RANK(T8,$T$8:$T$77)</f>
        <v>67</v>
      </c>
    </row>
    <row r="9" spans="1:21" x14ac:dyDescent="0.25">
      <c r="A9" s="71">
        <v>2</v>
      </c>
      <c r="B9" s="70"/>
      <c r="C9" s="71" t="s">
        <v>36</v>
      </c>
      <c r="D9" s="71"/>
      <c r="E9" s="71"/>
      <c r="F9" s="72">
        <v>39597</v>
      </c>
      <c r="G9" s="63">
        <f t="shared" si="0"/>
        <v>13</v>
      </c>
      <c r="H9" s="73">
        <v>1.9328703703703704E-3</v>
      </c>
      <c r="I9" s="64">
        <f>IF(G9=15,VLOOKUP(H9,'Бег 1000 м'!$A$2:$B$200,2,1),IF(G9=14,VLOOKUP(H9,'Бег 1000 м'!$D$2:$E$200,2,1),IF(G9=13,VLOOKUP(H9,'Бег 1000 м'!$G$2:$H$200,2,1),IF(G9=12,VLOOKUP(H9,'Бег 1000 м'!$J$2:$K$200,2,1),""))))</f>
        <v>0</v>
      </c>
      <c r="J9" s="74"/>
      <c r="K9" s="64">
        <f>IF(G9=15,VLOOKUP(J9,'Бег 60 м'!$A$2:$B$74,2,1),IF(G9=14,VLOOKUP(J9,'Бег 60 м'!$D$2:$E$74,2,1),IF(G9=13,VLOOKUP(J9,'Бег 60 м'!$G$2:$H$74,2,1),IF(G9=12,VLOOKUP(J9,'Бег 60 м'!$J$2:$K$74,2,1),""))))</f>
        <v>0</v>
      </c>
      <c r="L9" s="75" t="s">
        <v>10</v>
      </c>
      <c r="M9" s="64">
        <f>IF(G9=15,VLOOKUP(L9,'Подт Отж'!$A$2:$B$72,2,1),IF(G9=14,VLOOKUP(L9,'Подт Отж'!$D$2:$E$72,2,1),IF(G9=13,VLOOKUP(L9,'Подт Отж'!$G$2:$H$72,2,1),IF(G9=12,VLOOKUP(L9,'Подт Отж'!$J$2:$K$72,2,1),""))))</f>
        <v>37</v>
      </c>
      <c r="N9" s="75">
        <v>4</v>
      </c>
      <c r="O9" s="64">
        <f>IF(G9=15,VLOOKUP(N9,'Подъем туловища'!$A$2:$B$72,2,1),IF(G9=14,VLOOKUP(N9,'Подъем туловища'!$D$2:$E$72,2,1),IF(G9=13,VLOOKUP(N9,'Подъем туловища'!$G$2:$H$72,2,1),IF(G9=12,VLOOKUP(N9,'Подъем туловища'!$J$2:$K$72,2,1),""))))</f>
        <v>1</v>
      </c>
      <c r="P9" s="75">
        <v>-5</v>
      </c>
      <c r="Q9" s="64">
        <f>IF(G9=15,VLOOKUP(P9,'Наклон вперед'!$A$2:$B$72,2,1),IF(G9=14,VLOOKUP(P9,'Наклон вперед'!$D$2:$E$72,2,1),IF(G9=13,VLOOKUP(P9,'Наклон вперед'!$G$2:$H$72,2,1),IF(G9=12,VLOOKUP(P9,'Наклон вперед'!$J$2:$K$72,2,1),""))))</f>
        <v>1</v>
      </c>
      <c r="R9" s="75">
        <v>134</v>
      </c>
      <c r="S9" s="64">
        <f>IF(G9=15,VLOOKUP(R9,'Прыжок с места'!$A$2:$B$72,2,1),IF(G9=14,VLOOKUP(R9,'Прыжок с места'!$D$2:$E$72,2,1),IF(G9=13,VLOOKUP(R9,'Прыжок с места'!$G$2:$H$72,2,1),IF(G9=12,VLOOKUP(R9,'Прыжок с места'!$J$2:$K$72,2,1),""))))</f>
        <v>2</v>
      </c>
      <c r="T9" s="76">
        <f t="shared" si="1"/>
        <v>41</v>
      </c>
      <c r="U9" s="76">
        <f t="shared" si="2"/>
        <v>70</v>
      </c>
    </row>
    <row r="10" spans="1:21" x14ac:dyDescent="0.25">
      <c r="A10" s="71">
        <v>3</v>
      </c>
      <c r="B10" s="70"/>
      <c r="C10" s="71" t="s">
        <v>36</v>
      </c>
      <c r="D10" s="71"/>
      <c r="E10" s="71"/>
      <c r="F10" s="72">
        <v>39597</v>
      </c>
      <c r="G10" s="63">
        <f t="shared" si="0"/>
        <v>13</v>
      </c>
      <c r="H10" s="73">
        <v>1.9560185185185184E-3</v>
      </c>
      <c r="I10" s="64">
        <f>IF(G10=15,VLOOKUP(H10,'Бег 1000 м'!$A$2:$B$200,2,1),IF(G10=14,VLOOKUP(H10,'Бег 1000 м'!$D$2:$E$200,2,1),IF(G10=13,VLOOKUP(H10,'Бег 1000 м'!$G$2:$H$200,2,1),IF(G10=12,VLOOKUP(H10,'Бег 1000 м'!$J$2:$K$200,2,1),""))))</f>
        <v>0</v>
      </c>
      <c r="J10" s="74">
        <v>9</v>
      </c>
      <c r="K10" s="64">
        <f>IF(G10=15,VLOOKUP(J10,'Бег 60 м'!$A$2:$B$74,2,1),IF(G10=14,VLOOKUP(J10,'Бег 60 м'!$D$2:$E$74,2,1),IF(G10=13,VLOOKUP(J10,'Бег 60 м'!$G$2:$H$74,2,1),IF(G10=12,VLOOKUP(J10,'Бег 60 м'!$J$2:$K$74,2,1),""))))</f>
        <v>44</v>
      </c>
      <c r="L10" s="75" t="s">
        <v>10</v>
      </c>
      <c r="M10" s="64">
        <f>IF(G10=15,VLOOKUP(L10,'Подт Отж'!$A$2:$B$72,2,1),IF(G10=14,VLOOKUP(L10,'Подт Отж'!$D$2:$E$72,2,1),IF(G10=13,VLOOKUP(L10,'Подт Отж'!$G$2:$H$72,2,1),IF(G10=12,VLOOKUP(L10,'Подт Отж'!$J$2:$K$72,2,1),""))))</f>
        <v>37</v>
      </c>
      <c r="N10" s="75">
        <v>5</v>
      </c>
      <c r="O10" s="64">
        <f>IF(G10=15,VLOOKUP(N10,'Подъем туловища'!$A$2:$B$72,2,1),IF(G10=14,VLOOKUP(N10,'Подъем туловища'!$D$2:$E$72,2,1),IF(G10=13,VLOOKUP(N10,'Подъем туловища'!$G$2:$H$72,2,1),IF(G10=12,VLOOKUP(N10,'Подъем туловища'!$J$2:$K$72,2,1),""))))</f>
        <v>2</v>
      </c>
      <c r="P10" s="75">
        <v>-4</v>
      </c>
      <c r="Q10" s="64">
        <f>IF(G10=15,VLOOKUP(P10,'Наклон вперед'!$A$2:$B$72,2,1),IF(G10=14,VLOOKUP(P10,'Наклон вперед'!$D$2:$E$72,2,1),IF(G10=13,VLOOKUP(P10,'Наклон вперед'!$G$2:$H$72,2,1),IF(G10=12,VLOOKUP(P10,'Наклон вперед'!$J$2:$K$72,2,1),""))))</f>
        <v>2</v>
      </c>
      <c r="R10" s="75">
        <v>137</v>
      </c>
      <c r="S10" s="64">
        <f>IF(G10=15,VLOOKUP(R10,'Прыжок с места'!$A$2:$B$72,2,1),IF(G10=14,VLOOKUP(R10,'Прыжок с места'!$D$2:$E$72,2,1),IF(G10=13,VLOOKUP(R10,'Прыжок с места'!$G$2:$H$72,2,1),IF(G10=12,VLOOKUP(R10,'Прыжок с места'!$J$2:$K$72,2,1),""))))</f>
        <v>3</v>
      </c>
      <c r="T10" s="76">
        <f t="shared" si="1"/>
        <v>88</v>
      </c>
      <c r="U10" s="76">
        <f t="shared" si="2"/>
        <v>66</v>
      </c>
    </row>
    <row r="11" spans="1:21" x14ac:dyDescent="0.25">
      <c r="A11" s="71">
        <v>4</v>
      </c>
      <c r="B11" s="70"/>
      <c r="C11" s="71" t="s">
        <v>36</v>
      </c>
      <c r="D11" s="71"/>
      <c r="E11" s="71"/>
      <c r="F11" s="72">
        <v>39597</v>
      </c>
      <c r="G11" s="63">
        <f t="shared" si="0"/>
        <v>13</v>
      </c>
      <c r="H11" s="73">
        <v>1.9791666666666668E-3</v>
      </c>
      <c r="I11" s="64">
        <f>IF(G11=15,VLOOKUP(H11,'Бег 1000 м'!$A$2:$B$200,2,1),IF(G11=14,VLOOKUP(H11,'Бег 1000 м'!$D$2:$E$200,2,1),IF(G11=13,VLOOKUP(H11,'Бег 1000 м'!$G$2:$H$200,2,1),IF(G11=12,VLOOKUP(H11,'Бег 1000 м'!$J$2:$K$200,2,1),""))))</f>
        <v>0</v>
      </c>
      <c r="J11" s="74"/>
      <c r="K11" s="64">
        <f>IF(G11=15,VLOOKUP(J11,'Бег 60 м'!$A$2:$B$74,2,1),IF(G11=14,VLOOKUP(J11,'Бег 60 м'!$D$2:$E$74,2,1),IF(G11=13,VLOOKUP(J11,'Бег 60 м'!$G$2:$H$74,2,1),IF(G11=12,VLOOKUP(J11,'Бег 60 м'!$J$2:$K$74,2,1),""))))</f>
        <v>0</v>
      </c>
      <c r="L11" s="75" t="s">
        <v>10</v>
      </c>
      <c r="M11" s="64">
        <f>IF(G11=15,VLOOKUP(L11,'Подт Отж'!$A$2:$B$72,2,1),IF(G11=14,VLOOKUP(L11,'Подт Отж'!$D$2:$E$72,2,1),IF(G11=13,VLOOKUP(L11,'Подт Отж'!$G$2:$H$72,2,1),IF(G11=12,VLOOKUP(L11,'Подт Отж'!$J$2:$K$72,2,1),""))))</f>
        <v>37</v>
      </c>
      <c r="N11" s="75">
        <v>6</v>
      </c>
      <c r="O11" s="64">
        <f>IF(G11=15,VLOOKUP(N11,'Подъем туловища'!$A$2:$B$72,2,1),IF(G11=14,VLOOKUP(N11,'Подъем туловища'!$D$2:$E$72,2,1),IF(G11=13,VLOOKUP(N11,'Подъем туловища'!$G$2:$H$72,2,1),IF(G11=12,VLOOKUP(N11,'Подъем туловища'!$J$2:$K$72,2,1),""))))</f>
        <v>3</v>
      </c>
      <c r="P11" s="75">
        <v>-40</v>
      </c>
      <c r="Q11" s="64">
        <f>IF(G11=15,VLOOKUP(P11,'Наклон вперед'!$A$2:$B$72,2,1),IF(G11=14,VLOOKUP(P11,'Наклон вперед'!$D$2:$E$72,2,1),IF(G11=13,VLOOKUP(P11,'Наклон вперед'!$G$2:$H$72,2,1),IF(G11=12,VLOOKUP(P11,'Наклон вперед'!$J$2:$K$72,2,1),""))))</f>
        <v>0</v>
      </c>
      <c r="R11" s="75">
        <v>140</v>
      </c>
      <c r="S11" s="64">
        <f>IF(G11=15,VLOOKUP(R11,'Прыжок с места'!$A$2:$B$72,2,1),IF(G11=14,VLOOKUP(R11,'Прыжок с места'!$D$2:$E$72,2,1),IF(G11=13,VLOOKUP(R11,'Прыжок с места'!$G$2:$H$72,2,1),IF(G11=12,VLOOKUP(R11,'Прыжок с места'!$J$2:$K$72,2,1),""))))</f>
        <v>4</v>
      </c>
      <c r="T11" s="76">
        <f t="shared" si="1"/>
        <v>44</v>
      </c>
      <c r="U11" s="76">
        <f t="shared" si="2"/>
        <v>69</v>
      </c>
    </row>
    <row r="12" spans="1:21" x14ac:dyDescent="0.25">
      <c r="A12" s="71">
        <v>5</v>
      </c>
      <c r="B12" s="70"/>
      <c r="C12" s="71" t="s">
        <v>36</v>
      </c>
      <c r="D12" s="71"/>
      <c r="E12" s="71"/>
      <c r="F12" s="72">
        <v>39597</v>
      </c>
      <c r="G12" s="63">
        <f t="shared" si="0"/>
        <v>13</v>
      </c>
      <c r="H12" s="73">
        <v>2.0023148148148148E-3</v>
      </c>
      <c r="I12" s="64">
        <f>IF(G12=15,VLOOKUP(H12,'Бег 1000 м'!$A$2:$B$200,2,1),IF(G12=14,VLOOKUP(H12,'Бег 1000 м'!$D$2:$E$200,2,1),IF(G12=13,VLOOKUP(H12,'Бег 1000 м'!$G$2:$H$200,2,1),IF(G12=12,VLOOKUP(H12,'Бег 1000 м'!$J$2:$K$200,2,1),""))))</f>
        <v>0</v>
      </c>
      <c r="J12" s="74"/>
      <c r="K12" s="64">
        <f>IF(G12=15,VLOOKUP(J12,'Бег 60 м'!$A$2:$B$74,2,1),IF(G12=14,VLOOKUP(J12,'Бег 60 м'!$D$2:$E$74,2,1),IF(G12=13,VLOOKUP(J12,'Бег 60 м'!$G$2:$H$74,2,1),IF(G12=12,VLOOKUP(J12,'Бег 60 м'!$J$2:$K$74,2,1),""))))</f>
        <v>0</v>
      </c>
      <c r="L12" s="75" t="s">
        <v>10</v>
      </c>
      <c r="M12" s="64">
        <f>IF(G12=15,VLOOKUP(L12,'Подт Отж'!$A$2:$B$72,2,1),IF(G12=14,VLOOKUP(L12,'Подт Отж'!$D$2:$E$72,2,1),IF(G12=13,VLOOKUP(L12,'Подт Отж'!$G$2:$H$72,2,1),IF(G12=12,VLOOKUP(L12,'Подт Отж'!$J$2:$K$72,2,1),""))))</f>
        <v>37</v>
      </c>
      <c r="N12" s="75">
        <v>7</v>
      </c>
      <c r="O12" s="64">
        <f>IF(G12=15,VLOOKUP(N12,'Подъем туловища'!$A$2:$B$72,2,1),IF(G12=14,VLOOKUP(N12,'Подъем туловища'!$D$2:$E$72,2,1),IF(G12=13,VLOOKUP(N12,'Подъем туловища'!$G$2:$H$72,2,1),IF(G12=12,VLOOKUP(N12,'Подъем туловища'!$J$2:$K$72,2,1),""))))</f>
        <v>4</v>
      </c>
      <c r="P12" s="75">
        <v>-3</v>
      </c>
      <c r="Q12" s="64">
        <f>IF(G12=15,VLOOKUP(P12,'Наклон вперед'!$A$2:$B$72,2,1),IF(G12=14,VLOOKUP(P12,'Наклон вперед'!$D$2:$E$72,2,1),IF(G12=13,VLOOKUP(P12,'Наклон вперед'!$G$2:$H$72,2,1),IF(G12=12,VLOOKUP(P12,'Наклон вперед'!$J$2:$K$72,2,1),""))))</f>
        <v>4</v>
      </c>
      <c r="R12" s="75">
        <v>143</v>
      </c>
      <c r="S12" s="64">
        <f>IF(G12=15,VLOOKUP(R12,'Прыжок с места'!$A$2:$B$72,2,1),IF(G12=14,VLOOKUP(R12,'Прыжок с места'!$D$2:$E$72,2,1),IF(G12=13,VLOOKUP(R12,'Прыжок с места'!$G$2:$H$72,2,1),IF(G12=12,VLOOKUP(R12,'Прыжок с места'!$J$2:$K$72,2,1),""))))</f>
        <v>5</v>
      </c>
      <c r="T12" s="76">
        <f t="shared" si="1"/>
        <v>50</v>
      </c>
      <c r="U12" s="76">
        <f t="shared" si="2"/>
        <v>68</v>
      </c>
    </row>
    <row r="13" spans="1:21" x14ac:dyDescent="0.25">
      <c r="A13" s="71">
        <v>6</v>
      </c>
      <c r="B13" s="70"/>
      <c r="C13" s="71" t="s">
        <v>36</v>
      </c>
      <c r="D13" s="71"/>
      <c r="E13" s="71"/>
      <c r="F13" s="72">
        <v>39597</v>
      </c>
      <c r="G13" s="63">
        <f t="shared" si="0"/>
        <v>13</v>
      </c>
      <c r="H13" s="73">
        <v>2.0254629629629629E-3</v>
      </c>
      <c r="I13" s="64">
        <f>IF(G13=15,VLOOKUP(H13,'Бег 1000 м'!$A$2:$B$200,2,1),IF(G13=14,VLOOKUP(H13,'Бег 1000 м'!$D$2:$E$200,2,1),IF(G13=13,VLOOKUP(H13,'Бег 1000 м'!$G$2:$H$200,2,1),IF(G13=12,VLOOKUP(H13,'Бег 1000 м'!$J$2:$K$200,2,1),""))))</f>
        <v>70</v>
      </c>
      <c r="J13" s="74"/>
      <c r="K13" s="64">
        <f>IF(G13=15,VLOOKUP(J13,'Бег 60 м'!$A$2:$B$74,2,1),IF(G13=14,VLOOKUP(J13,'Бег 60 м'!$D$2:$E$74,2,1),IF(G13=13,VLOOKUP(J13,'Бег 60 м'!$G$2:$H$74,2,1),IF(G13=12,VLOOKUP(J13,'Бег 60 м'!$J$2:$K$74,2,1),""))))</f>
        <v>0</v>
      </c>
      <c r="L13" s="75" t="s">
        <v>10</v>
      </c>
      <c r="M13" s="64">
        <f>IF(G13=15,VLOOKUP(L13,'Подт Отж'!$A$2:$B$72,2,1),IF(G13=14,VLOOKUP(L13,'Подт Отж'!$D$2:$E$72,2,1),IF(G13=13,VLOOKUP(L13,'Подт Отж'!$G$2:$H$72,2,1),IF(G13=12,VLOOKUP(L13,'Подт Отж'!$J$2:$K$72,2,1),""))))</f>
        <v>37</v>
      </c>
      <c r="N13" s="75">
        <v>8</v>
      </c>
      <c r="O13" s="64">
        <f>IF(G13=15,VLOOKUP(N13,'Подъем туловища'!$A$2:$B$72,2,1),IF(G13=14,VLOOKUP(N13,'Подъем туловища'!$D$2:$E$72,2,1),IF(G13=13,VLOOKUP(N13,'Подъем туловища'!$G$2:$H$72,2,1),IF(G13=12,VLOOKUP(N13,'Подъем туловища'!$J$2:$K$72,2,1),""))))</f>
        <v>5</v>
      </c>
      <c r="P13" s="75" t="s">
        <v>10</v>
      </c>
      <c r="Q13" s="64">
        <f>IF(G13=15,VLOOKUP(P13,'Наклон вперед'!$A$2:$B$72,2,1),IF(G13=14,VLOOKUP(P13,'Наклон вперед'!$D$2:$E$72,2,1),IF(G13=13,VLOOKUP(P13,'Наклон вперед'!$G$2:$H$72,2,1),IF(G13=12,VLOOKUP(P13,'Наклон вперед'!$J$2:$K$72,2,1),""))))</f>
        <v>37</v>
      </c>
      <c r="R13" s="75">
        <v>146</v>
      </c>
      <c r="S13" s="64">
        <f>IF(G13=15,VLOOKUP(R13,'Прыжок с места'!$A$2:$B$72,2,1),IF(G13=14,VLOOKUP(R13,'Прыжок с места'!$D$2:$E$72,2,1),IF(G13=13,VLOOKUP(R13,'Прыжок с места'!$G$2:$H$72,2,1),IF(G13=12,VLOOKUP(R13,'Прыжок с места'!$J$2:$K$72,2,1),""))))</f>
        <v>6</v>
      </c>
      <c r="T13" s="76">
        <f t="shared" si="1"/>
        <v>155</v>
      </c>
      <c r="U13" s="76">
        <f t="shared" si="2"/>
        <v>55</v>
      </c>
    </row>
    <row r="14" spans="1:21" x14ac:dyDescent="0.25">
      <c r="A14" s="71">
        <v>7</v>
      </c>
      <c r="B14" s="70"/>
      <c r="C14" s="71" t="s">
        <v>36</v>
      </c>
      <c r="D14" s="71"/>
      <c r="E14" s="71"/>
      <c r="F14" s="72">
        <v>39597</v>
      </c>
      <c r="G14" s="63">
        <f t="shared" si="0"/>
        <v>13</v>
      </c>
      <c r="H14" s="73">
        <v>2.0486111111111113E-3</v>
      </c>
      <c r="I14" s="64">
        <f>IF(G14=15,VLOOKUP(H14,'Бег 1000 м'!$A$2:$B$200,2,1),IF(G14=14,VLOOKUP(H14,'Бег 1000 м'!$D$2:$E$200,2,1),IF(G14=13,VLOOKUP(H14,'Бег 1000 м'!$G$2:$H$200,2,1),IF(G14=12,VLOOKUP(H14,'Бег 1000 м'!$J$2:$K$200,2,1),""))))</f>
        <v>69</v>
      </c>
      <c r="J14" s="74"/>
      <c r="K14" s="64">
        <f>IF(G14=15,VLOOKUP(J14,'Бег 60 м'!$A$2:$B$74,2,1),IF(G14=14,VLOOKUP(J14,'Бег 60 м'!$D$2:$E$74,2,1),IF(G14=13,VLOOKUP(J14,'Бег 60 м'!$G$2:$H$74,2,1),IF(G14=12,VLOOKUP(J14,'Бег 60 м'!$J$2:$K$74,2,1),""))))</f>
        <v>0</v>
      </c>
      <c r="L14" s="75" t="s">
        <v>10</v>
      </c>
      <c r="M14" s="64">
        <f>IF(G14=15,VLOOKUP(L14,'Подт Отж'!$A$2:$B$72,2,1),IF(G14=14,VLOOKUP(L14,'Подт Отж'!$D$2:$E$72,2,1),IF(G14=13,VLOOKUP(L14,'Подт Отж'!$G$2:$H$72,2,1),IF(G14=12,VLOOKUP(L14,'Подт Отж'!$J$2:$K$72,2,1),""))))</f>
        <v>37</v>
      </c>
      <c r="N14" s="75">
        <v>9</v>
      </c>
      <c r="O14" s="64">
        <f>IF(G14=15,VLOOKUP(N14,'Подъем туловища'!$A$2:$B$72,2,1),IF(G14=14,VLOOKUP(N14,'Подъем туловища'!$D$2:$E$72,2,1),IF(G14=13,VLOOKUP(N14,'Подъем туловища'!$G$2:$H$72,2,1),IF(G14=12,VLOOKUP(N14,'Подъем туловища'!$J$2:$K$72,2,1),""))))</f>
        <v>6</v>
      </c>
      <c r="P14" s="75">
        <v>-2</v>
      </c>
      <c r="Q14" s="64">
        <f>IF(G14=15,VLOOKUP(P14,'Наклон вперед'!$A$2:$B$72,2,1),IF(G14=14,VLOOKUP(P14,'Наклон вперед'!$D$2:$E$72,2,1),IF(G14=13,VLOOKUP(P14,'Наклон вперед'!$G$2:$H$72,2,1),IF(G14=12,VLOOKUP(P14,'Наклон вперед'!$J$2:$K$72,2,1),""))))</f>
        <v>6</v>
      </c>
      <c r="R14" s="75">
        <v>149</v>
      </c>
      <c r="S14" s="64">
        <f>IF(G14=15,VLOOKUP(R14,'Прыжок с места'!$A$2:$B$72,2,1),IF(G14=14,VLOOKUP(R14,'Прыжок с места'!$D$2:$E$72,2,1),IF(G14=13,VLOOKUP(R14,'Прыжок с места'!$G$2:$H$72,2,1),IF(G14=12,VLOOKUP(R14,'Прыжок с места'!$J$2:$K$72,2,1),""))))</f>
        <v>7</v>
      </c>
      <c r="T14" s="76">
        <f t="shared" si="1"/>
        <v>125</v>
      </c>
      <c r="U14" s="76">
        <f t="shared" si="2"/>
        <v>63</v>
      </c>
    </row>
    <row r="15" spans="1:21" x14ac:dyDescent="0.25">
      <c r="A15" s="71">
        <v>8</v>
      </c>
      <c r="B15" s="70"/>
      <c r="C15" s="71" t="s">
        <v>36</v>
      </c>
      <c r="D15" s="71"/>
      <c r="E15" s="71"/>
      <c r="F15" s="72">
        <v>39597</v>
      </c>
      <c r="G15" s="63">
        <f t="shared" si="0"/>
        <v>13</v>
      </c>
      <c r="H15" s="73">
        <v>2.0717592592592593E-3</v>
      </c>
      <c r="I15" s="64">
        <f>IF(G15=15,VLOOKUP(H15,'Бег 1000 м'!$A$2:$B$200,2,1),IF(G15=14,VLOOKUP(H15,'Бег 1000 м'!$D$2:$E$200,2,1),IF(G15=13,VLOOKUP(H15,'Бег 1000 м'!$G$2:$H$200,2,1),IF(G15=12,VLOOKUP(H15,'Бег 1000 м'!$J$2:$K$200,2,1),""))))</f>
        <v>68</v>
      </c>
      <c r="J15" s="74"/>
      <c r="K15" s="64">
        <f>IF(G15=15,VLOOKUP(J15,'Бег 60 м'!$A$2:$B$74,2,1),IF(G15=14,VLOOKUP(J15,'Бег 60 м'!$D$2:$E$74,2,1),IF(G15=13,VLOOKUP(J15,'Бег 60 м'!$G$2:$H$74,2,1),IF(G15=12,VLOOKUP(J15,'Бег 60 м'!$J$2:$K$74,2,1),""))))</f>
        <v>0</v>
      </c>
      <c r="L15" s="75" t="s">
        <v>10</v>
      </c>
      <c r="M15" s="64">
        <f>IF(G15=15,VLOOKUP(L15,'Подт Отж'!$A$2:$B$72,2,1),IF(G15=14,VLOOKUP(L15,'Подт Отж'!$D$2:$E$72,2,1),IF(G15=13,VLOOKUP(L15,'Подт Отж'!$G$2:$H$72,2,1),IF(G15=12,VLOOKUP(L15,'Подт Отж'!$J$2:$K$72,2,1),""))))</f>
        <v>37</v>
      </c>
      <c r="N15" s="75">
        <v>10</v>
      </c>
      <c r="O15" s="64">
        <f>IF(G15=15,VLOOKUP(N15,'Подъем туловища'!$A$2:$B$72,2,1),IF(G15=14,VLOOKUP(N15,'Подъем туловища'!$D$2:$E$72,2,1),IF(G15=13,VLOOKUP(N15,'Подъем туловища'!$G$2:$H$72,2,1),IF(G15=12,VLOOKUP(N15,'Подъем туловища'!$J$2:$K$72,2,1),""))))</f>
        <v>7</v>
      </c>
      <c r="P15" s="75" t="s">
        <v>10</v>
      </c>
      <c r="Q15" s="64">
        <f>IF(G15=15,VLOOKUP(P15,'Наклон вперед'!$A$2:$B$72,2,1),IF(G15=14,VLOOKUP(P15,'Наклон вперед'!$D$2:$E$72,2,1),IF(G15=13,VLOOKUP(P15,'Наклон вперед'!$G$2:$H$72,2,1),IF(G15=12,VLOOKUP(P15,'Наклон вперед'!$J$2:$K$72,2,1),""))))</f>
        <v>37</v>
      </c>
      <c r="R15" s="75">
        <v>152</v>
      </c>
      <c r="S15" s="64">
        <f>IF(G15=15,VLOOKUP(R15,'Прыжок с места'!$A$2:$B$72,2,1),IF(G15=14,VLOOKUP(R15,'Прыжок с места'!$D$2:$E$72,2,1),IF(G15=13,VLOOKUP(R15,'Прыжок с места'!$G$2:$H$72,2,1),IF(G15=12,VLOOKUP(R15,'Прыжок с места'!$J$2:$K$72,2,1),""))))</f>
        <v>8</v>
      </c>
      <c r="T15" s="76">
        <f t="shared" si="1"/>
        <v>157</v>
      </c>
      <c r="U15" s="76">
        <f t="shared" si="2"/>
        <v>52</v>
      </c>
    </row>
    <row r="16" spans="1:21" x14ac:dyDescent="0.25">
      <c r="A16" s="71">
        <v>9</v>
      </c>
      <c r="B16" s="70"/>
      <c r="C16" s="71" t="s">
        <v>36</v>
      </c>
      <c r="D16" s="71"/>
      <c r="E16" s="71"/>
      <c r="F16" s="72">
        <v>39597</v>
      </c>
      <c r="G16" s="63">
        <f t="shared" si="0"/>
        <v>13</v>
      </c>
      <c r="H16" s="73">
        <v>2.0949074074074073E-3</v>
      </c>
      <c r="I16" s="64">
        <f>IF(G16=15,VLOOKUP(H16,'Бег 1000 м'!$A$2:$B$200,2,1),IF(G16=14,VLOOKUP(H16,'Бег 1000 м'!$D$2:$E$200,2,1),IF(G16=13,VLOOKUP(H16,'Бег 1000 м'!$G$2:$H$200,2,1),IF(G16=12,VLOOKUP(H16,'Бег 1000 м'!$J$2:$K$200,2,1),""))))</f>
        <v>67</v>
      </c>
      <c r="J16" s="74"/>
      <c r="K16" s="64">
        <f>IF(G16=15,VLOOKUP(J16,'Бег 60 м'!$A$2:$B$74,2,1),IF(G16=14,VLOOKUP(J16,'Бег 60 м'!$D$2:$E$74,2,1),IF(G16=13,VLOOKUP(J16,'Бег 60 м'!$G$2:$H$74,2,1),IF(G16=12,VLOOKUP(J16,'Бег 60 м'!$J$2:$K$74,2,1),""))))</f>
        <v>0</v>
      </c>
      <c r="L16" s="75">
        <v>1</v>
      </c>
      <c r="M16" s="64">
        <f>IF(G16=15,VLOOKUP(L16,'Подт Отж'!$A$2:$B$72,2,1),IF(G16=14,VLOOKUP(L16,'Подт Отж'!$D$2:$E$72,2,1),IF(G16=13,VLOOKUP(L16,'Подт Отж'!$G$2:$H$72,2,1),IF(G16=12,VLOOKUP(L16,'Подт Отж'!$J$2:$K$72,2,1),""))))</f>
        <v>8</v>
      </c>
      <c r="N16" s="75">
        <v>11</v>
      </c>
      <c r="O16" s="64">
        <f>IF(G16=15,VLOOKUP(N16,'Подъем туловища'!$A$2:$B$72,2,1),IF(G16=14,VLOOKUP(N16,'Подъем туловища'!$D$2:$E$72,2,1),IF(G16=13,VLOOKUP(N16,'Подъем туловища'!$G$2:$H$72,2,1),IF(G16=12,VLOOKUP(N16,'Подъем туловища'!$J$2:$K$72,2,1),""))))</f>
        <v>8</v>
      </c>
      <c r="P16" s="75">
        <v>-1</v>
      </c>
      <c r="Q16" s="64">
        <f>IF(G16=15,VLOOKUP(P16,'Наклон вперед'!$A$2:$B$72,2,1),IF(G16=14,VLOOKUP(P16,'Наклон вперед'!$D$2:$E$72,2,1),IF(G16=13,VLOOKUP(P16,'Наклон вперед'!$G$2:$H$72,2,1),IF(G16=12,VLOOKUP(P16,'Наклон вперед'!$J$2:$K$72,2,1),""))))</f>
        <v>8</v>
      </c>
      <c r="R16" s="75">
        <v>155</v>
      </c>
      <c r="S16" s="64">
        <f>IF(G16=15,VLOOKUP(R16,'Прыжок с места'!$A$2:$B$72,2,1),IF(G16=14,VLOOKUP(R16,'Прыжок с места'!$D$2:$E$72,2,1),IF(G16=13,VLOOKUP(R16,'Прыжок с места'!$G$2:$H$72,2,1),IF(G16=12,VLOOKUP(R16,'Прыжок с места'!$J$2:$K$72,2,1),""))))</f>
        <v>9</v>
      </c>
      <c r="T16" s="76">
        <f t="shared" si="1"/>
        <v>100</v>
      </c>
      <c r="U16" s="76">
        <f t="shared" si="2"/>
        <v>65</v>
      </c>
    </row>
    <row r="17" spans="1:21" x14ac:dyDescent="0.25">
      <c r="A17" s="71">
        <v>10</v>
      </c>
      <c r="B17" s="70"/>
      <c r="C17" s="71" t="s">
        <v>36</v>
      </c>
      <c r="D17" s="71"/>
      <c r="E17" s="71"/>
      <c r="F17" s="72">
        <v>39597</v>
      </c>
      <c r="G17" s="63">
        <f t="shared" si="0"/>
        <v>13</v>
      </c>
      <c r="H17" s="73">
        <v>2.1180555555555553E-3</v>
      </c>
      <c r="I17" s="64">
        <f>IF(G17=15,VLOOKUP(H17,'Бег 1000 м'!$A$2:$B$200,2,1),IF(G17=14,VLOOKUP(H17,'Бег 1000 м'!$D$2:$E$200,2,1),IF(G17=13,VLOOKUP(H17,'Бег 1000 м'!$G$2:$H$200,2,1),IF(G17=12,VLOOKUP(H17,'Бег 1000 м'!$J$2:$K$200,2,1),""))))</f>
        <v>66</v>
      </c>
      <c r="J17" s="74">
        <v>9</v>
      </c>
      <c r="K17" s="64">
        <f>IF(G17=15,VLOOKUP(J17,'Бег 60 м'!$A$2:$B$74,2,1),IF(G17=14,VLOOKUP(J17,'Бег 60 м'!$D$2:$E$74,2,1),IF(G17=13,VLOOKUP(J17,'Бег 60 м'!$G$2:$H$74,2,1),IF(G17=12,VLOOKUP(J17,'Бег 60 м'!$J$2:$K$74,2,1),""))))</f>
        <v>44</v>
      </c>
      <c r="L17" s="75" t="s">
        <v>10</v>
      </c>
      <c r="M17" s="64">
        <f>IF(G17=15,VLOOKUP(L17,'Подт Отж'!$A$2:$B$72,2,1),IF(G17=14,VLOOKUP(L17,'Подт Отж'!$D$2:$E$72,2,1),IF(G17=13,VLOOKUP(L17,'Подт Отж'!$G$2:$H$72,2,1),IF(G17=12,VLOOKUP(L17,'Подт Отж'!$J$2:$K$72,2,1),""))))</f>
        <v>37</v>
      </c>
      <c r="N17" s="75">
        <v>12</v>
      </c>
      <c r="O17" s="64">
        <f>IF(G17=15,VLOOKUP(N17,'Подъем туловища'!$A$2:$B$72,2,1),IF(G17=14,VLOOKUP(N17,'Подъем туловища'!$D$2:$E$72,2,1),IF(G17=13,VLOOKUP(N17,'Подъем туловища'!$G$2:$H$72,2,1),IF(G17=12,VLOOKUP(N17,'Подъем туловища'!$J$2:$K$72,2,1),""))))</f>
        <v>9</v>
      </c>
      <c r="P17" s="75" t="s">
        <v>10</v>
      </c>
      <c r="Q17" s="64">
        <f>IF(G17=15,VLOOKUP(P17,'Наклон вперед'!$A$2:$B$72,2,1),IF(G17=14,VLOOKUP(P17,'Наклон вперед'!$D$2:$E$72,2,1),IF(G17=13,VLOOKUP(P17,'Наклон вперед'!$G$2:$H$72,2,1),IF(G17=12,VLOOKUP(P17,'Наклон вперед'!$J$2:$K$72,2,1),""))))</f>
        <v>37</v>
      </c>
      <c r="R17" s="75">
        <v>158</v>
      </c>
      <c r="S17" s="64">
        <f>IF(G17=15,VLOOKUP(R17,'Прыжок с места'!$A$2:$B$72,2,1),IF(G17=14,VLOOKUP(R17,'Прыжок с места'!$D$2:$E$72,2,1),IF(G17=13,VLOOKUP(R17,'Прыжок с места'!$G$2:$H$72,2,1),IF(G17=12,VLOOKUP(R17,'Прыжок с места'!$J$2:$K$72,2,1),""))))</f>
        <v>10</v>
      </c>
      <c r="T17" s="76">
        <f t="shared" si="1"/>
        <v>203</v>
      </c>
      <c r="U17" s="76">
        <f t="shared" si="2"/>
        <v>16</v>
      </c>
    </row>
    <row r="18" spans="1:21" x14ac:dyDescent="0.25">
      <c r="A18" s="71">
        <v>11</v>
      </c>
      <c r="B18" s="70"/>
      <c r="C18" s="71" t="s">
        <v>36</v>
      </c>
      <c r="D18" s="71"/>
      <c r="E18" s="71"/>
      <c r="F18" s="72">
        <v>39597</v>
      </c>
      <c r="G18" s="63">
        <f t="shared" si="0"/>
        <v>13</v>
      </c>
      <c r="H18" s="73">
        <v>2.1412037037037038E-3</v>
      </c>
      <c r="I18" s="64">
        <f>IF(G18=15,VLOOKUP(H18,'Бег 1000 м'!$A$2:$B$200,2,1),IF(G18=14,VLOOKUP(H18,'Бег 1000 м'!$D$2:$E$200,2,1),IF(G18=13,VLOOKUP(H18,'Бег 1000 м'!$G$2:$H$200,2,1),IF(G18=12,VLOOKUP(H18,'Бег 1000 м'!$J$2:$K$200,2,1),""))))</f>
        <v>65</v>
      </c>
      <c r="J18" s="74"/>
      <c r="K18" s="64">
        <f>IF(G18=15,VLOOKUP(J18,'Бег 60 м'!$A$2:$B$74,2,1),IF(G18=14,VLOOKUP(J18,'Бег 60 м'!$D$2:$E$74,2,1),IF(G18=13,VLOOKUP(J18,'Бег 60 м'!$G$2:$H$74,2,1),IF(G18=12,VLOOKUP(J18,'Бег 60 м'!$J$2:$K$74,2,1),""))))</f>
        <v>0</v>
      </c>
      <c r="L18" s="75" t="s">
        <v>10</v>
      </c>
      <c r="M18" s="64">
        <f>IF(G18=15,VLOOKUP(L18,'Подт Отж'!$A$2:$B$72,2,1),IF(G18=14,VLOOKUP(L18,'Подт Отж'!$D$2:$E$72,2,1),IF(G18=13,VLOOKUP(L18,'Подт Отж'!$G$2:$H$72,2,1),IF(G18=12,VLOOKUP(L18,'Подт Отж'!$J$2:$K$72,2,1),""))))</f>
        <v>37</v>
      </c>
      <c r="N18" s="75">
        <v>13</v>
      </c>
      <c r="O18" s="64">
        <f>IF(G18=15,VLOOKUP(N18,'Подъем туловища'!$A$2:$B$72,2,1),IF(G18=14,VLOOKUP(N18,'Подъем туловища'!$D$2:$E$72,2,1),IF(G18=13,VLOOKUP(N18,'Подъем туловища'!$G$2:$H$72,2,1),IF(G18=12,VLOOKUP(N18,'Подъем туловища'!$J$2:$K$72,2,1),""))))</f>
        <v>10</v>
      </c>
      <c r="P18" s="75">
        <v>0</v>
      </c>
      <c r="Q18" s="64">
        <f>IF(G18=15,VLOOKUP(P18,'Наклон вперед'!$A$2:$B$72,2,1),IF(G18=14,VLOOKUP(P18,'Наклон вперед'!$D$2:$E$72,2,1),IF(G18=13,VLOOKUP(P18,'Наклон вперед'!$G$2:$H$72,2,1),IF(G18=12,VLOOKUP(P18,'Наклон вперед'!$J$2:$K$72,2,1),""))))</f>
        <v>10</v>
      </c>
      <c r="R18" s="75">
        <v>161</v>
      </c>
      <c r="S18" s="64">
        <f>IF(G18=15,VLOOKUP(R18,'Прыжок с места'!$A$2:$B$72,2,1),IF(G18=14,VLOOKUP(R18,'Прыжок с места'!$D$2:$E$72,2,1),IF(G18=13,VLOOKUP(R18,'Прыжок с места'!$G$2:$H$72,2,1),IF(G18=12,VLOOKUP(R18,'Прыжок с места'!$J$2:$K$72,2,1),""))))</f>
        <v>11</v>
      </c>
      <c r="T18" s="76">
        <f t="shared" si="1"/>
        <v>133</v>
      </c>
      <c r="U18" s="76">
        <f t="shared" si="2"/>
        <v>62</v>
      </c>
    </row>
    <row r="19" spans="1:21" x14ac:dyDescent="0.25">
      <c r="A19" s="71">
        <v>12</v>
      </c>
      <c r="B19" s="70"/>
      <c r="C19" s="71" t="s">
        <v>36</v>
      </c>
      <c r="D19" s="71"/>
      <c r="E19" s="71"/>
      <c r="F19" s="72">
        <v>39597</v>
      </c>
      <c r="G19" s="63">
        <f t="shared" si="0"/>
        <v>13</v>
      </c>
      <c r="H19" s="73">
        <v>2.1643518518518518E-3</v>
      </c>
      <c r="I19" s="64">
        <f>IF(G19=15,VLOOKUP(H19,'Бег 1000 м'!$A$2:$B$200,2,1),IF(G19=14,VLOOKUP(H19,'Бег 1000 м'!$D$2:$E$200,2,1),IF(G19=13,VLOOKUP(H19,'Бег 1000 м'!$G$2:$H$200,2,1),IF(G19=12,VLOOKUP(H19,'Бег 1000 м'!$J$2:$K$200,2,1),""))))</f>
        <v>64</v>
      </c>
      <c r="J19" s="74"/>
      <c r="K19" s="64">
        <f>IF(G19=15,VLOOKUP(J19,'Бег 60 м'!$A$2:$B$74,2,1),IF(G19=14,VLOOKUP(J19,'Бег 60 м'!$D$2:$E$74,2,1),IF(G19=13,VLOOKUP(J19,'Бег 60 м'!$G$2:$H$74,2,1),IF(G19=12,VLOOKUP(J19,'Бег 60 м'!$J$2:$K$74,2,1),""))))</f>
        <v>0</v>
      </c>
      <c r="L19" s="75">
        <v>2</v>
      </c>
      <c r="M19" s="64">
        <f>IF(G19=15,VLOOKUP(L19,'Подт Отж'!$A$2:$B$72,2,1),IF(G19=14,VLOOKUP(L19,'Подт Отж'!$D$2:$E$72,2,1),IF(G19=13,VLOOKUP(L19,'Подт Отж'!$G$2:$H$72,2,1),IF(G19=12,VLOOKUP(L19,'Подт Отж'!$J$2:$K$72,2,1),""))))</f>
        <v>11</v>
      </c>
      <c r="N19" s="75">
        <v>14</v>
      </c>
      <c r="O19" s="64">
        <f>IF(G19=15,VLOOKUP(N19,'Подъем туловища'!$A$2:$B$72,2,1),IF(G19=14,VLOOKUP(N19,'Подъем туловища'!$D$2:$E$72,2,1),IF(G19=13,VLOOKUP(N19,'Подъем туловища'!$G$2:$H$72,2,1),IF(G19=12,VLOOKUP(N19,'Подъем туловища'!$J$2:$K$72,2,1),""))))</f>
        <v>11</v>
      </c>
      <c r="P19" s="75" t="s">
        <v>10</v>
      </c>
      <c r="Q19" s="64">
        <f>IF(G19=15,VLOOKUP(P19,'Наклон вперед'!$A$2:$B$72,2,1),IF(G19=14,VLOOKUP(P19,'Наклон вперед'!$D$2:$E$72,2,1),IF(G19=13,VLOOKUP(P19,'Наклон вперед'!$G$2:$H$72,2,1),IF(G19=12,VLOOKUP(P19,'Наклон вперед'!$J$2:$K$72,2,1),""))))</f>
        <v>37</v>
      </c>
      <c r="R19" s="75">
        <v>164</v>
      </c>
      <c r="S19" s="64">
        <f>IF(G19=15,VLOOKUP(R19,'Прыжок с места'!$A$2:$B$72,2,1),IF(G19=14,VLOOKUP(R19,'Прыжок с места'!$D$2:$E$72,2,1),IF(G19=13,VLOOKUP(R19,'Прыжок с места'!$G$2:$H$72,2,1),IF(G19=12,VLOOKUP(R19,'Прыжок с места'!$J$2:$K$72,2,1),""))))</f>
        <v>12</v>
      </c>
      <c r="T19" s="76">
        <f t="shared" si="1"/>
        <v>135</v>
      </c>
      <c r="U19" s="76">
        <f t="shared" si="2"/>
        <v>61</v>
      </c>
    </row>
    <row r="20" spans="1:21" x14ac:dyDescent="0.25">
      <c r="A20" s="71">
        <v>13</v>
      </c>
      <c r="B20" s="70"/>
      <c r="C20" s="71" t="s">
        <v>36</v>
      </c>
      <c r="D20" s="71"/>
      <c r="E20" s="71"/>
      <c r="F20" s="72">
        <v>39597</v>
      </c>
      <c r="G20" s="63">
        <f t="shared" si="0"/>
        <v>13</v>
      </c>
      <c r="H20" s="73">
        <v>2.1874999999999998E-3</v>
      </c>
      <c r="I20" s="64">
        <f>IF(G20=15,VLOOKUP(H20,'Бег 1000 м'!$A$2:$B$200,2,1),IF(G20=14,VLOOKUP(H20,'Бег 1000 м'!$D$2:$E$200,2,1),IF(G20=13,VLOOKUP(H20,'Бег 1000 м'!$G$2:$H$200,2,1),IF(G20=12,VLOOKUP(H20,'Бег 1000 м'!$J$2:$K$200,2,1),""))))</f>
        <v>63</v>
      </c>
      <c r="J20" s="74"/>
      <c r="K20" s="64">
        <f>IF(G20=15,VLOOKUP(J20,'Бег 60 м'!$A$2:$B$74,2,1),IF(G20=14,VLOOKUP(J20,'Бег 60 м'!$D$2:$E$74,2,1),IF(G20=13,VLOOKUP(J20,'Бег 60 м'!$G$2:$H$74,2,1),IF(G20=12,VLOOKUP(J20,'Бег 60 м'!$J$2:$K$74,2,1),""))))</f>
        <v>0</v>
      </c>
      <c r="L20" s="75" t="s">
        <v>10</v>
      </c>
      <c r="M20" s="64">
        <f>IF(G20=15,VLOOKUP(L20,'Подт Отж'!$A$2:$B$72,2,1),IF(G20=14,VLOOKUP(L20,'Подт Отж'!$D$2:$E$72,2,1),IF(G20=13,VLOOKUP(L20,'Подт Отж'!$G$2:$H$72,2,1),IF(G20=12,VLOOKUP(L20,'Подт Отж'!$J$2:$K$72,2,1),""))))</f>
        <v>37</v>
      </c>
      <c r="N20" s="75">
        <v>15</v>
      </c>
      <c r="O20" s="64">
        <f>IF(G20=15,VLOOKUP(N20,'Подъем туловища'!$A$2:$B$72,2,1),IF(G20=14,VLOOKUP(N20,'Подъем туловища'!$D$2:$E$72,2,1),IF(G20=13,VLOOKUP(N20,'Подъем туловища'!$G$2:$H$72,2,1),IF(G20=12,VLOOKUP(N20,'Подъем туловища'!$J$2:$K$72,2,1),""))))</f>
        <v>12</v>
      </c>
      <c r="P20" s="75">
        <v>1</v>
      </c>
      <c r="Q20" s="64">
        <f>IF(G20=15,VLOOKUP(P20,'Наклон вперед'!$A$2:$B$72,2,1),IF(G20=14,VLOOKUP(P20,'Наклон вперед'!$D$2:$E$72,2,1),IF(G20=13,VLOOKUP(P20,'Наклон вперед'!$G$2:$H$72,2,1),IF(G20=12,VLOOKUP(P20,'Наклон вперед'!$J$2:$K$72,2,1),""))))</f>
        <v>12</v>
      </c>
      <c r="R20" s="75">
        <v>167</v>
      </c>
      <c r="S20" s="64">
        <f>IF(G20=15,VLOOKUP(R20,'Прыжок с места'!$A$2:$B$72,2,1),IF(G20=14,VLOOKUP(R20,'Прыжок с места'!$D$2:$E$72,2,1),IF(G20=13,VLOOKUP(R20,'Прыжок с места'!$G$2:$H$72,2,1),IF(G20=12,VLOOKUP(R20,'Прыжок с места'!$J$2:$K$72,2,1),""))))</f>
        <v>13</v>
      </c>
      <c r="T20" s="76">
        <f t="shared" si="1"/>
        <v>137</v>
      </c>
      <c r="U20" s="76">
        <f t="shared" si="2"/>
        <v>59</v>
      </c>
    </row>
    <row r="21" spans="1:21" x14ac:dyDescent="0.25">
      <c r="A21" s="71">
        <v>14</v>
      </c>
      <c r="B21" s="70"/>
      <c r="C21" s="71" t="s">
        <v>36</v>
      </c>
      <c r="D21" s="71"/>
      <c r="E21" s="71"/>
      <c r="F21" s="72">
        <v>39597</v>
      </c>
      <c r="G21" s="63">
        <f t="shared" si="0"/>
        <v>13</v>
      </c>
      <c r="H21" s="73">
        <v>2.2106481481481478E-3</v>
      </c>
      <c r="I21" s="64">
        <f>IF(G21=15,VLOOKUP(H21,'Бег 1000 м'!$A$2:$B$200,2,1),IF(G21=14,VLOOKUP(H21,'Бег 1000 м'!$D$2:$E$200,2,1),IF(G21=13,VLOOKUP(H21,'Бег 1000 м'!$G$2:$H$200,2,1),IF(G21=12,VLOOKUP(H21,'Бег 1000 м'!$J$2:$K$200,2,1),""))))</f>
        <v>62</v>
      </c>
      <c r="J21" s="74"/>
      <c r="K21" s="64">
        <f>IF(G21=15,VLOOKUP(J21,'Бег 60 м'!$A$2:$B$74,2,1),IF(G21=14,VLOOKUP(J21,'Бег 60 м'!$D$2:$E$74,2,1),IF(G21=13,VLOOKUP(J21,'Бег 60 м'!$G$2:$H$74,2,1),IF(G21=12,VLOOKUP(J21,'Бег 60 м'!$J$2:$K$74,2,1),""))))</f>
        <v>0</v>
      </c>
      <c r="L21" s="75" t="s">
        <v>10</v>
      </c>
      <c r="M21" s="64">
        <f>IF(G21=15,VLOOKUP(L21,'Подт Отж'!$A$2:$B$72,2,1),IF(G21=14,VLOOKUP(L21,'Подт Отж'!$D$2:$E$72,2,1),IF(G21=13,VLOOKUP(L21,'Подт Отж'!$G$2:$H$72,2,1),IF(G21=12,VLOOKUP(L21,'Подт Отж'!$J$2:$K$72,2,1),""))))</f>
        <v>37</v>
      </c>
      <c r="N21" s="75">
        <v>16</v>
      </c>
      <c r="O21" s="64">
        <f>IF(G21=15,VLOOKUP(N21,'Подъем туловища'!$A$2:$B$72,2,1),IF(G21=14,VLOOKUP(N21,'Подъем туловища'!$D$2:$E$72,2,1),IF(G21=13,VLOOKUP(N21,'Подъем туловища'!$G$2:$H$72,2,1),IF(G21=12,VLOOKUP(N21,'Подъем туловища'!$J$2:$K$72,2,1),""))))</f>
        <v>13</v>
      </c>
      <c r="P21" s="75" t="s">
        <v>10</v>
      </c>
      <c r="Q21" s="64">
        <f>IF(G21=15,VLOOKUP(P21,'Наклон вперед'!$A$2:$B$72,2,1),IF(G21=14,VLOOKUP(P21,'Наклон вперед'!$D$2:$E$72,2,1),IF(G21=13,VLOOKUP(P21,'Наклон вперед'!$G$2:$H$72,2,1),IF(G21=12,VLOOKUP(P21,'Наклон вперед'!$J$2:$K$72,2,1),""))))</f>
        <v>37</v>
      </c>
      <c r="R21" s="75">
        <v>170</v>
      </c>
      <c r="S21" s="64">
        <f>IF(G21=15,VLOOKUP(R21,'Прыжок с места'!$A$2:$B$72,2,1),IF(G21=14,VLOOKUP(R21,'Прыжок с места'!$D$2:$E$72,2,1),IF(G21=13,VLOOKUP(R21,'Прыжок с места'!$G$2:$H$72,2,1),IF(G21=12,VLOOKUP(R21,'Прыжок с места'!$J$2:$K$72,2,1),""))))</f>
        <v>14</v>
      </c>
      <c r="T21" s="76">
        <f t="shared" si="1"/>
        <v>163</v>
      </c>
      <c r="U21" s="76">
        <f t="shared" si="2"/>
        <v>49</v>
      </c>
    </row>
    <row r="22" spans="1:21" x14ac:dyDescent="0.25">
      <c r="A22" s="71">
        <v>15</v>
      </c>
      <c r="B22" s="70"/>
      <c r="C22" s="71" t="s">
        <v>36</v>
      </c>
      <c r="D22" s="71"/>
      <c r="E22" s="71"/>
      <c r="F22" s="72">
        <v>39597</v>
      </c>
      <c r="G22" s="63">
        <f t="shared" si="0"/>
        <v>13</v>
      </c>
      <c r="H22" s="73">
        <v>2.2337962962962967E-3</v>
      </c>
      <c r="I22" s="64">
        <f>IF(G22=15,VLOOKUP(H22,'Бег 1000 м'!$A$2:$B$200,2,1),IF(G22=14,VLOOKUP(H22,'Бег 1000 м'!$D$2:$E$200,2,1),IF(G22=13,VLOOKUP(H22,'Бег 1000 м'!$G$2:$H$200,2,1),IF(G22=12,VLOOKUP(H22,'Бег 1000 м'!$J$2:$K$200,2,1),""))))</f>
        <v>61</v>
      </c>
      <c r="J22" s="74"/>
      <c r="K22" s="64">
        <f>IF(G22=15,VLOOKUP(J22,'Бег 60 м'!$A$2:$B$74,2,1),IF(G22=14,VLOOKUP(J22,'Бег 60 м'!$D$2:$E$74,2,1),IF(G22=13,VLOOKUP(J22,'Бег 60 м'!$G$2:$H$74,2,1),IF(G22=12,VLOOKUP(J22,'Бег 60 м'!$J$2:$K$74,2,1),""))))</f>
        <v>0</v>
      </c>
      <c r="L22" s="75">
        <v>3</v>
      </c>
      <c r="M22" s="64">
        <f>IF(G22=15,VLOOKUP(L22,'Подт Отж'!$A$2:$B$72,2,1),IF(G22=14,VLOOKUP(L22,'Подт Отж'!$D$2:$E$72,2,1),IF(G22=13,VLOOKUP(L22,'Подт Отж'!$G$2:$H$72,2,1),IF(G22=12,VLOOKUP(L22,'Подт Отж'!$J$2:$K$72,2,1),""))))</f>
        <v>14</v>
      </c>
      <c r="N22" s="75">
        <v>17</v>
      </c>
      <c r="O22" s="64">
        <f>IF(G22=15,VLOOKUP(N22,'Подъем туловища'!$A$2:$B$72,2,1),IF(G22=14,VLOOKUP(N22,'Подъем туловища'!$D$2:$E$72,2,1),IF(G22=13,VLOOKUP(N22,'Подъем туловища'!$G$2:$H$72,2,1),IF(G22=12,VLOOKUP(N22,'Подъем туловища'!$J$2:$K$72,2,1),""))))</f>
        <v>14</v>
      </c>
      <c r="P22" s="75">
        <v>2</v>
      </c>
      <c r="Q22" s="64">
        <f>IF(G22=15,VLOOKUP(P22,'Наклон вперед'!$A$2:$B$72,2,1),IF(G22=14,VLOOKUP(P22,'Наклон вперед'!$D$2:$E$72,2,1),IF(G22=13,VLOOKUP(P22,'Наклон вперед'!$G$2:$H$72,2,1),IF(G22=12,VLOOKUP(P22,'Наклон вперед'!$J$2:$K$72,2,1),""))))</f>
        <v>14</v>
      </c>
      <c r="R22" s="75">
        <v>173</v>
      </c>
      <c r="S22" s="64">
        <f>IF(G22=15,VLOOKUP(R22,'Прыжок с места'!$A$2:$B$72,2,1),IF(G22=14,VLOOKUP(R22,'Прыжок с места'!$D$2:$E$72,2,1),IF(G22=13,VLOOKUP(R22,'Прыжок с места'!$G$2:$H$72,2,1),IF(G22=12,VLOOKUP(R22,'Прыжок с места'!$J$2:$K$72,2,1),""))))</f>
        <v>15</v>
      </c>
      <c r="T22" s="76">
        <f t="shared" si="1"/>
        <v>118</v>
      </c>
      <c r="U22" s="76">
        <f t="shared" si="2"/>
        <v>64</v>
      </c>
    </row>
    <row r="23" spans="1:21" x14ac:dyDescent="0.25">
      <c r="A23" s="71">
        <v>16</v>
      </c>
      <c r="B23" s="70"/>
      <c r="C23" s="71" t="s">
        <v>36</v>
      </c>
      <c r="D23" s="71"/>
      <c r="E23" s="71"/>
      <c r="F23" s="72">
        <v>39597</v>
      </c>
      <c r="G23" s="63">
        <f t="shared" si="0"/>
        <v>13</v>
      </c>
      <c r="H23" s="73">
        <v>2.2569444444444447E-3</v>
      </c>
      <c r="I23" s="64">
        <f>IF(G23=15,VLOOKUP(H23,'Бег 1000 м'!$A$2:$B$200,2,1),IF(G23=14,VLOOKUP(H23,'Бег 1000 м'!$D$2:$E$200,2,1),IF(G23=13,VLOOKUP(H23,'Бег 1000 м'!$G$2:$H$200,2,1),IF(G23=12,VLOOKUP(H23,'Бег 1000 м'!$J$2:$K$200,2,1),""))))</f>
        <v>60</v>
      </c>
      <c r="J23" s="74"/>
      <c r="K23" s="64">
        <f>IF(G23=15,VLOOKUP(J23,'Бег 60 м'!$A$2:$B$74,2,1),IF(G23=14,VLOOKUP(J23,'Бег 60 м'!$D$2:$E$74,2,1),IF(G23=13,VLOOKUP(J23,'Бег 60 м'!$G$2:$H$74,2,1),IF(G23=12,VLOOKUP(J23,'Бег 60 м'!$J$2:$K$74,2,1),""))))</f>
        <v>0</v>
      </c>
      <c r="L23" s="75" t="s">
        <v>10</v>
      </c>
      <c r="M23" s="64">
        <f>IF(G23=15,VLOOKUP(L23,'Подт Отж'!$A$2:$B$72,2,1),IF(G23=14,VLOOKUP(L23,'Подт Отж'!$D$2:$E$72,2,1),IF(G23=13,VLOOKUP(L23,'Подт Отж'!$G$2:$H$72,2,1),IF(G23=12,VLOOKUP(L23,'Подт Отж'!$J$2:$K$72,2,1),""))))</f>
        <v>37</v>
      </c>
      <c r="N23" s="75">
        <v>18</v>
      </c>
      <c r="O23" s="64">
        <f>IF(G23=15,VLOOKUP(N23,'Подъем туловища'!$A$2:$B$72,2,1),IF(G23=14,VLOOKUP(N23,'Подъем туловища'!$D$2:$E$72,2,1),IF(G23=13,VLOOKUP(N23,'Подъем туловища'!$G$2:$H$72,2,1),IF(G23=12,VLOOKUP(N23,'Подъем туловища'!$J$2:$K$72,2,1),""))))</f>
        <v>15</v>
      </c>
      <c r="P23" s="75" t="s">
        <v>10</v>
      </c>
      <c r="Q23" s="64">
        <f>IF(G23=15,VLOOKUP(P23,'Наклон вперед'!$A$2:$B$72,2,1),IF(G23=14,VLOOKUP(P23,'Наклон вперед'!$D$2:$E$72,2,1),IF(G23=13,VLOOKUP(P23,'Наклон вперед'!$G$2:$H$72,2,1),IF(G23=12,VLOOKUP(P23,'Наклон вперед'!$J$2:$K$72,2,1),""))))</f>
        <v>37</v>
      </c>
      <c r="R23" s="75">
        <v>176</v>
      </c>
      <c r="S23" s="64">
        <f>IF(G23=15,VLOOKUP(R23,'Прыжок с места'!$A$2:$B$72,2,1),IF(G23=14,VLOOKUP(R23,'Прыжок с места'!$D$2:$E$72,2,1),IF(G23=13,VLOOKUP(R23,'Прыжок с места'!$G$2:$H$72,2,1),IF(G23=12,VLOOKUP(R23,'Прыжок с места'!$J$2:$K$72,2,1),""))))</f>
        <v>16</v>
      </c>
      <c r="T23" s="76">
        <f t="shared" si="1"/>
        <v>165</v>
      </c>
      <c r="U23" s="76">
        <f t="shared" si="2"/>
        <v>47</v>
      </c>
    </row>
    <row r="24" spans="1:21" x14ac:dyDescent="0.25">
      <c r="A24" s="71">
        <v>17</v>
      </c>
      <c r="B24" s="70"/>
      <c r="C24" s="71" t="s">
        <v>36</v>
      </c>
      <c r="D24" s="71"/>
      <c r="E24" s="71"/>
      <c r="F24" s="72">
        <v>39597</v>
      </c>
      <c r="G24" s="63">
        <f t="shared" si="0"/>
        <v>13</v>
      </c>
      <c r="H24" s="73">
        <v>2.2800925925925927E-3</v>
      </c>
      <c r="I24" s="64">
        <f>IF(G24=15,VLOOKUP(H24,'Бег 1000 м'!$A$2:$B$200,2,1),IF(G24=14,VLOOKUP(H24,'Бег 1000 м'!$D$2:$E$200,2,1),IF(G24=13,VLOOKUP(H24,'Бег 1000 м'!$G$2:$H$200,2,1),IF(G24=12,VLOOKUP(H24,'Бег 1000 м'!$J$2:$K$200,2,1),""))))</f>
        <v>59</v>
      </c>
      <c r="J24" s="74"/>
      <c r="K24" s="64">
        <f>IF(G24=15,VLOOKUP(J24,'Бег 60 м'!$A$2:$B$74,2,1),IF(G24=14,VLOOKUP(J24,'Бег 60 м'!$D$2:$E$74,2,1),IF(G24=13,VLOOKUP(J24,'Бег 60 м'!$G$2:$H$74,2,1),IF(G24=12,VLOOKUP(J24,'Бег 60 м'!$J$2:$K$74,2,1),""))))</f>
        <v>0</v>
      </c>
      <c r="L24" s="75" t="s">
        <v>10</v>
      </c>
      <c r="M24" s="64">
        <f>IF(G24=15,VLOOKUP(L24,'Подт Отж'!$A$2:$B$72,2,1),IF(G24=14,VLOOKUP(L24,'Подт Отж'!$D$2:$E$72,2,1),IF(G24=13,VLOOKUP(L24,'Подт Отж'!$G$2:$H$72,2,1),IF(G24=12,VLOOKUP(L24,'Подт Отж'!$J$2:$K$72,2,1),""))))</f>
        <v>37</v>
      </c>
      <c r="N24" s="75">
        <v>19</v>
      </c>
      <c r="O24" s="64">
        <f>IF(G24=15,VLOOKUP(N24,'Подъем туловища'!$A$2:$B$72,2,1),IF(G24=14,VLOOKUP(N24,'Подъем туловища'!$D$2:$E$72,2,1),IF(G24=13,VLOOKUP(N24,'Подъем туловища'!$G$2:$H$72,2,1),IF(G24=12,VLOOKUP(N24,'Подъем туловища'!$J$2:$K$72,2,1),""))))</f>
        <v>16</v>
      </c>
      <c r="P24" s="75">
        <v>3</v>
      </c>
      <c r="Q24" s="64">
        <f>IF(G24=15,VLOOKUP(P24,'Наклон вперед'!$A$2:$B$72,2,1),IF(G24=14,VLOOKUP(P24,'Наклон вперед'!$D$2:$E$72,2,1),IF(G24=13,VLOOKUP(P24,'Наклон вперед'!$G$2:$H$72,2,1),IF(G24=12,VLOOKUP(P24,'Наклон вперед'!$J$2:$K$72,2,1),""))))</f>
        <v>16</v>
      </c>
      <c r="R24" s="75">
        <v>178</v>
      </c>
      <c r="S24" s="64">
        <f>IF(G24=15,VLOOKUP(R24,'Прыжок с места'!$A$2:$B$72,2,1),IF(G24=14,VLOOKUP(R24,'Прыжок с места'!$D$2:$E$72,2,1),IF(G24=13,VLOOKUP(R24,'Прыжок с места'!$G$2:$H$72,2,1),IF(G24=12,VLOOKUP(R24,'Прыжок с места'!$J$2:$K$72,2,1),""))))</f>
        <v>17</v>
      </c>
      <c r="T24" s="76">
        <f t="shared" si="1"/>
        <v>145</v>
      </c>
      <c r="U24" s="76">
        <f t="shared" si="2"/>
        <v>58</v>
      </c>
    </row>
    <row r="25" spans="1:21" x14ac:dyDescent="0.25">
      <c r="A25" s="71">
        <v>18</v>
      </c>
      <c r="B25" s="70"/>
      <c r="C25" s="71" t="s">
        <v>36</v>
      </c>
      <c r="D25" s="71"/>
      <c r="E25" s="71"/>
      <c r="F25" s="72">
        <v>39597</v>
      </c>
      <c r="G25" s="63">
        <f t="shared" si="0"/>
        <v>13</v>
      </c>
      <c r="H25" s="73">
        <v>2.3032407407407407E-3</v>
      </c>
      <c r="I25" s="64">
        <f>IF(G25=15,VLOOKUP(H25,'Бег 1000 м'!$A$2:$B$200,2,1),IF(G25=14,VLOOKUP(H25,'Бег 1000 м'!$D$2:$E$200,2,1),IF(G25=13,VLOOKUP(H25,'Бег 1000 м'!$G$2:$H$200,2,1),IF(G25=12,VLOOKUP(H25,'Бег 1000 м'!$J$2:$K$200,2,1),""))))</f>
        <v>58</v>
      </c>
      <c r="J25" s="74"/>
      <c r="K25" s="64">
        <f>IF(G25=15,VLOOKUP(J25,'Бег 60 м'!$A$2:$B$74,2,1),IF(G25=14,VLOOKUP(J25,'Бег 60 м'!$D$2:$E$74,2,1),IF(G25=13,VLOOKUP(J25,'Бег 60 м'!$G$2:$H$74,2,1),IF(G25=12,VLOOKUP(J25,'Бег 60 м'!$J$2:$K$74,2,1),""))))</f>
        <v>0</v>
      </c>
      <c r="L25" s="75">
        <v>4</v>
      </c>
      <c r="M25" s="64">
        <f>IF(G25=15,VLOOKUP(L25,'Подт Отж'!$A$2:$B$72,2,1),IF(G25=14,VLOOKUP(L25,'Подт Отж'!$D$2:$E$72,2,1),IF(G25=13,VLOOKUP(L25,'Подт Отж'!$G$2:$H$72,2,1),IF(G25=12,VLOOKUP(L25,'Подт Отж'!$J$2:$K$72,2,1),""))))</f>
        <v>17</v>
      </c>
      <c r="N25" s="75" t="s">
        <v>10</v>
      </c>
      <c r="O25" s="64">
        <f>IF(G25=15,VLOOKUP(N25,'Подъем туловища'!$A$2:$B$72,2,1),IF(G25=14,VLOOKUP(N25,'Подъем туловища'!$D$2:$E$72,2,1),IF(G25=13,VLOOKUP(N25,'Подъем туловища'!$G$2:$H$72,2,1),IF(G25=12,VLOOKUP(N25,'Подъем туловища'!$J$2:$K$72,2,1),""))))</f>
        <v>35</v>
      </c>
      <c r="P25" s="75" t="s">
        <v>10</v>
      </c>
      <c r="Q25" s="64">
        <f>IF(G25=15,VLOOKUP(P25,'Наклон вперед'!$A$2:$B$72,2,1),IF(G25=14,VLOOKUP(P25,'Наклон вперед'!$D$2:$E$72,2,1),IF(G25=13,VLOOKUP(P25,'Наклон вперед'!$G$2:$H$72,2,1),IF(G25=12,VLOOKUP(P25,'Наклон вперед'!$J$2:$K$72,2,1),""))))</f>
        <v>37</v>
      </c>
      <c r="R25" s="75">
        <v>180</v>
      </c>
      <c r="S25" s="64">
        <f>IF(G25=15,VLOOKUP(R25,'Прыжок с места'!$A$2:$B$72,2,1),IF(G25=14,VLOOKUP(R25,'Прыжок с места'!$D$2:$E$72,2,1),IF(G25=13,VLOOKUP(R25,'Прыжок с места'!$G$2:$H$72,2,1),IF(G25=12,VLOOKUP(R25,'Прыжок с места'!$J$2:$K$72,2,1),""))))</f>
        <v>18</v>
      </c>
      <c r="T25" s="76">
        <f t="shared" si="1"/>
        <v>165</v>
      </c>
      <c r="U25" s="76">
        <f t="shared" si="2"/>
        <v>47</v>
      </c>
    </row>
    <row r="26" spans="1:21" x14ac:dyDescent="0.25">
      <c r="A26" s="71">
        <v>19</v>
      </c>
      <c r="B26" s="70"/>
      <c r="C26" s="71" t="s">
        <v>36</v>
      </c>
      <c r="D26" s="71"/>
      <c r="E26" s="71"/>
      <c r="F26" s="72">
        <v>39597</v>
      </c>
      <c r="G26" s="63">
        <f t="shared" si="0"/>
        <v>13</v>
      </c>
      <c r="H26" s="73">
        <v>2.3263888888888887E-3</v>
      </c>
      <c r="I26" s="64">
        <f>IF(G26=15,VLOOKUP(H26,'Бег 1000 м'!$A$2:$B$200,2,1),IF(G26=14,VLOOKUP(H26,'Бег 1000 м'!$D$2:$E$200,2,1),IF(G26=13,VLOOKUP(H26,'Бег 1000 м'!$G$2:$H$200,2,1),IF(G26=12,VLOOKUP(H26,'Бег 1000 м'!$J$2:$K$200,2,1),""))))</f>
        <v>57</v>
      </c>
      <c r="J26" s="74"/>
      <c r="K26" s="64">
        <f>IF(G26=15,VLOOKUP(J26,'Бег 60 м'!$A$2:$B$74,2,1),IF(G26=14,VLOOKUP(J26,'Бег 60 м'!$D$2:$E$74,2,1),IF(G26=13,VLOOKUP(J26,'Бег 60 м'!$G$2:$H$74,2,1),IF(G26=12,VLOOKUP(J26,'Бег 60 м'!$J$2:$K$74,2,1),""))))</f>
        <v>0</v>
      </c>
      <c r="L26" s="75" t="s">
        <v>10</v>
      </c>
      <c r="M26" s="64">
        <f>IF(G26=15,VLOOKUP(L26,'Подт Отж'!$A$2:$B$72,2,1),IF(G26=14,VLOOKUP(L26,'Подт Отж'!$D$2:$E$72,2,1),IF(G26=13,VLOOKUP(L26,'Подт Отж'!$G$2:$H$72,2,1),IF(G26=12,VLOOKUP(L26,'Подт Отж'!$J$2:$K$72,2,1),""))))</f>
        <v>37</v>
      </c>
      <c r="N26" s="75">
        <v>20</v>
      </c>
      <c r="O26" s="64">
        <f>IF(G26=15,VLOOKUP(N26,'Подъем туловища'!$A$2:$B$72,2,1),IF(G26=14,VLOOKUP(N26,'Подъем туловища'!$D$2:$E$72,2,1),IF(G26=13,VLOOKUP(N26,'Подъем туловища'!$G$2:$H$72,2,1),IF(G26=12,VLOOKUP(N26,'Подъем туловища'!$J$2:$K$72,2,1),""))))</f>
        <v>18</v>
      </c>
      <c r="P26" s="75">
        <v>4</v>
      </c>
      <c r="Q26" s="64">
        <f>IF(G26=15,VLOOKUP(P26,'Наклон вперед'!$A$2:$B$72,2,1),IF(G26=14,VLOOKUP(P26,'Наклон вперед'!$D$2:$E$72,2,1),IF(G26=13,VLOOKUP(P26,'Наклон вперед'!$G$2:$H$72,2,1),IF(G26=12,VLOOKUP(P26,'Наклон вперед'!$J$2:$K$72,2,1),""))))</f>
        <v>18</v>
      </c>
      <c r="R26" s="75">
        <v>182</v>
      </c>
      <c r="S26" s="64">
        <f>IF(G26=15,VLOOKUP(R26,'Прыжок с места'!$A$2:$B$72,2,1),IF(G26=14,VLOOKUP(R26,'Прыжок с места'!$D$2:$E$72,2,1),IF(G26=13,VLOOKUP(R26,'Прыжок с места'!$G$2:$H$72,2,1),IF(G26=12,VLOOKUP(R26,'Прыжок с места'!$J$2:$K$72,2,1),""))))</f>
        <v>19</v>
      </c>
      <c r="T26" s="76">
        <f t="shared" si="1"/>
        <v>149</v>
      </c>
      <c r="U26" s="76">
        <f t="shared" si="2"/>
        <v>57</v>
      </c>
    </row>
    <row r="27" spans="1:21" x14ac:dyDescent="0.25">
      <c r="A27" s="71">
        <v>20</v>
      </c>
      <c r="B27" s="70"/>
      <c r="C27" s="71" t="s">
        <v>36</v>
      </c>
      <c r="D27" s="71"/>
      <c r="E27" s="71"/>
      <c r="F27" s="72">
        <v>39597</v>
      </c>
      <c r="G27" s="63">
        <f t="shared" si="0"/>
        <v>13</v>
      </c>
      <c r="H27" s="73">
        <v>2.3495370370370371E-3</v>
      </c>
      <c r="I27" s="64">
        <f>IF(G27=15,VLOOKUP(H27,'Бег 1000 м'!$A$2:$B$200,2,1),IF(G27=14,VLOOKUP(H27,'Бег 1000 м'!$D$2:$E$200,2,1),IF(G27=13,VLOOKUP(H27,'Бег 1000 м'!$G$2:$H$200,2,1),IF(G27=12,VLOOKUP(H27,'Бег 1000 м'!$J$2:$K$200,2,1),""))))</f>
        <v>56</v>
      </c>
      <c r="J27" s="74"/>
      <c r="K27" s="64">
        <f>IF(G27=15,VLOOKUP(J27,'Бег 60 м'!$A$2:$B$74,2,1),IF(G27=14,VLOOKUP(J27,'Бег 60 м'!$D$2:$E$74,2,1),IF(G27=13,VLOOKUP(J27,'Бег 60 м'!$G$2:$H$74,2,1),IF(G27=12,VLOOKUP(J27,'Бег 60 м'!$J$2:$K$74,2,1),""))))</f>
        <v>0</v>
      </c>
      <c r="L27" s="75" t="s">
        <v>10</v>
      </c>
      <c r="M27" s="64">
        <f>IF(G27=15,VLOOKUP(L27,'Подт Отж'!$A$2:$B$72,2,1),IF(G27=14,VLOOKUP(L27,'Подт Отж'!$D$2:$E$72,2,1),IF(G27=13,VLOOKUP(L27,'Подт Отж'!$G$2:$H$72,2,1),IF(G27=12,VLOOKUP(L27,'Подт Отж'!$J$2:$K$72,2,1),""))))</f>
        <v>37</v>
      </c>
      <c r="N27" s="75" t="s">
        <v>10</v>
      </c>
      <c r="O27" s="64">
        <f>IF(G27=15,VLOOKUP(N27,'Подъем туловища'!$A$2:$B$72,2,1),IF(G27=14,VLOOKUP(N27,'Подъем туловища'!$D$2:$E$72,2,1),IF(G27=13,VLOOKUP(N27,'Подъем туловища'!$G$2:$H$72,2,1),IF(G27=12,VLOOKUP(N27,'Подъем туловища'!$J$2:$K$72,2,1),""))))</f>
        <v>35</v>
      </c>
      <c r="P27" s="75" t="s">
        <v>10</v>
      </c>
      <c r="Q27" s="64">
        <f>IF(G27=15,VLOOKUP(P27,'Наклон вперед'!$A$2:$B$72,2,1),IF(G27=14,VLOOKUP(P27,'Наклон вперед'!$D$2:$E$72,2,1),IF(G27=13,VLOOKUP(P27,'Наклон вперед'!$G$2:$H$72,2,1),IF(G27=12,VLOOKUP(P27,'Наклон вперед'!$J$2:$K$72,2,1),""))))</f>
        <v>37</v>
      </c>
      <c r="R27" s="75">
        <v>184</v>
      </c>
      <c r="S27" s="64">
        <f>IF(G27=15,VLOOKUP(R27,'Прыжок с места'!$A$2:$B$72,2,1),IF(G27=14,VLOOKUP(R27,'Прыжок с места'!$D$2:$E$72,2,1),IF(G27=13,VLOOKUP(R27,'Прыжок с места'!$G$2:$H$72,2,1),IF(G27=12,VLOOKUP(R27,'Прыжок с места'!$J$2:$K$72,2,1),""))))</f>
        <v>20</v>
      </c>
      <c r="T27" s="76">
        <f t="shared" si="1"/>
        <v>185</v>
      </c>
      <c r="U27" s="76">
        <f t="shared" si="2"/>
        <v>40</v>
      </c>
    </row>
    <row r="28" spans="1:21" x14ac:dyDescent="0.25">
      <c r="A28" s="71">
        <v>21</v>
      </c>
      <c r="B28" s="70"/>
      <c r="C28" s="71" t="s">
        <v>36</v>
      </c>
      <c r="D28" s="71"/>
      <c r="E28" s="71"/>
      <c r="F28" s="72">
        <v>39597</v>
      </c>
      <c r="G28" s="63">
        <f t="shared" si="0"/>
        <v>13</v>
      </c>
      <c r="H28" s="73">
        <v>2.3726851851851851E-3</v>
      </c>
      <c r="I28" s="64">
        <f>IF(G28=15,VLOOKUP(H28,'Бег 1000 м'!$A$2:$B$200,2,1),IF(G28=14,VLOOKUP(H28,'Бег 1000 м'!$D$2:$E$200,2,1),IF(G28=13,VLOOKUP(H28,'Бег 1000 м'!$G$2:$H$200,2,1),IF(G28=12,VLOOKUP(H28,'Бег 1000 м'!$J$2:$K$200,2,1),""))))</f>
        <v>55</v>
      </c>
      <c r="J28" s="74"/>
      <c r="K28" s="64">
        <f>IF(G28=15,VLOOKUP(J28,'Бег 60 м'!$A$2:$B$74,2,1),IF(G28=14,VLOOKUP(J28,'Бег 60 м'!$D$2:$E$74,2,1),IF(G28=13,VLOOKUP(J28,'Бег 60 м'!$G$2:$H$74,2,1),IF(G28=12,VLOOKUP(J28,'Бег 60 м'!$J$2:$K$74,2,1),""))))</f>
        <v>0</v>
      </c>
      <c r="L28" s="75">
        <v>5</v>
      </c>
      <c r="M28" s="64">
        <f>IF(G28=15,VLOOKUP(L28,'Подт Отж'!$A$2:$B$72,2,1),IF(G28=14,VLOOKUP(L28,'Подт Отж'!$D$2:$E$72,2,1),IF(G28=13,VLOOKUP(L28,'Подт Отж'!$G$2:$H$72,2,1),IF(G28=12,VLOOKUP(L28,'Подт Отж'!$J$2:$K$72,2,1),""))))</f>
        <v>20</v>
      </c>
      <c r="N28" s="75">
        <v>21</v>
      </c>
      <c r="O28" s="64">
        <f>IF(G28=15,VLOOKUP(N28,'Подъем туловища'!$A$2:$B$72,2,1),IF(G28=14,VLOOKUP(N28,'Подъем туловища'!$D$2:$E$72,2,1),IF(G28=13,VLOOKUP(N28,'Подъем туловища'!$G$2:$H$72,2,1),IF(G28=12,VLOOKUP(N28,'Подъем туловища'!$J$2:$K$72,2,1),""))))</f>
        <v>20</v>
      </c>
      <c r="P28" s="75">
        <v>5</v>
      </c>
      <c r="Q28" s="64">
        <f>IF(G28=15,VLOOKUP(P28,'Наклон вперед'!$A$2:$B$72,2,1),IF(G28=14,VLOOKUP(P28,'Наклон вперед'!$D$2:$E$72,2,1),IF(G28=13,VLOOKUP(P28,'Наклон вперед'!$G$2:$H$72,2,1),IF(G28=12,VLOOKUP(P28,'Наклон вперед'!$J$2:$K$72,2,1),""))))</f>
        <v>20</v>
      </c>
      <c r="R28" s="75">
        <v>186</v>
      </c>
      <c r="S28" s="64">
        <f>IF(G28=15,VLOOKUP(R28,'Прыжок с места'!$A$2:$B$72,2,1),IF(G28=14,VLOOKUP(R28,'Прыжок с места'!$D$2:$E$72,2,1),IF(G28=13,VLOOKUP(R28,'Прыжок с места'!$G$2:$H$72,2,1),IF(G28=12,VLOOKUP(R28,'Прыжок с места'!$J$2:$K$72,2,1),""))))</f>
        <v>21</v>
      </c>
      <c r="T28" s="76">
        <f t="shared" si="1"/>
        <v>136</v>
      </c>
      <c r="U28" s="76">
        <f t="shared" si="2"/>
        <v>60</v>
      </c>
    </row>
    <row r="29" spans="1:21" x14ac:dyDescent="0.25">
      <c r="A29" s="71">
        <v>22</v>
      </c>
      <c r="B29" s="70"/>
      <c r="C29" s="71" t="s">
        <v>36</v>
      </c>
      <c r="D29" s="71"/>
      <c r="E29" s="71"/>
      <c r="F29" s="72">
        <v>39597</v>
      </c>
      <c r="G29" s="63">
        <f t="shared" si="0"/>
        <v>13</v>
      </c>
      <c r="H29" s="73">
        <v>2.3842592592592591E-3</v>
      </c>
      <c r="I29" s="64">
        <f>IF(G29=15,VLOOKUP(H29,'Бег 1000 м'!$A$2:$B$200,2,1),IF(G29=14,VLOOKUP(H29,'Бег 1000 м'!$D$2:$E$200,2,1),IF(G29=13,VLOOKUP(H29,'Бег 1000 м'!$G$2:$H$200,2,1),IF(G29=12,VLOOKUP(H29,'Бег 1000 м'!$J$2:$K$200,2,1),""))))</f>
        <v>54</v>
      </c>
      <c r="J29" s="74"/>
      <c r="K29" s="64">
        <f>IF(G29=15,VLOOKUP(J29,'Бег 60 м'!$A$2:$B$74,2,1),IF(G29=14,VLOOKUP(J29,'Бег 60 м'!$D$2:$E$74,2,1),IF(G29=13,VLOOKUP(J29,'Бег 60 м'!$G$2:$H$74,2,1),IF(G29=12,VLOOKUP(J29,'Бег 60 м'!$J$2:$K$74,2,1),""))))</f>
        <v>0</v>
      </c>
      <c r="L29" s="75" t="s">
        <v>10</v>
      </c>
      <c r="M29" s="64">
        <f>IF(G29=15,VLOOKUP(L29,'Подт Отж'!$A$2:$B$72,2,1),IF(G29=14,VLOOKUP(L29,'Подт Отж'!$D$2:$E$72,2,1),IF(G29=13,VLOOKUP(L29,'Подт Отж'!$G$2:$H$72,2,1),IF(G29=12,VLOOKUP(L29,'Подт Отж'!$J$2:$K$72,2,1),""))))</f>
        <v>37</v>
      </c>
      <c r="N29" s="75" t="s">
        <v>10</v>
      </c>
      <c r="O29" s="64">
        <f>IF(G29=15,VLOOKUP(N29,'Подъем туловища'!$A$2:$B$72,2,1),IF(G29=14,VLOOKUP(N29,'Подъем туловища'!$D$2:$E$72,2,1),IF(G29=13,VLOOKUP(N29,'Подъем туловища'!$G$2:$H$72,2,1),IF(G29=12,VLOOKUP(N29,'Подъем туловища'!$J$2:$K$72,2,1),""))))</f>
        <v>35</v>
      </c>
      <c r="P29" s="75" t="s">
        <v>10</v>
      </c>
      <c r="Q29" s="64">
        <f>IF(G29=15,VLOOKUP(P29,'Наклон вперед'!$A$2:$B$72,2,1),IF(G29=14,VLOOKUP(P29,'Наклон вперед'!$D$2:$E$72,2,1),IF(G29=13,VLOOKUP(P29,'Наклон вперед'!$G$2:$H$72,2,1),IF(G29=12,VLOOKUP(P29,'Наклон вперед'!$J$2:$K$72,2,1),""))))</f>
        <v>37</v>
      </c>
      <c r="R29" s="75">
        <v>195</v>
      </c>
      <c r="S29" s="64">
        <f>IF(G29=15,VLOOKUP(R29,'Прыжок с места'!$A$2:$B$72,2,1),IF(G29=14,VLOOKUP(R29,'Прыжок с места'!$D$2:$E$72,2,1),IF(G29=13,VLOOKUP(R29,'Прыжок с места'!$G$2:$H$72,2,1),IF(G29=12,VLOOKUP(R29,'Прыжок с места'!$J$2:$K$72,2,1),""))))</f>
        <v>25</v>
      </c>
      <c r="T29" s="76">
        <f t="shared" si="1"/>
        <v>188</v>
      </c>
      <c r="U29" s="76">
        <f t="shared" si="2"/>
        <v>28</v>
      </c>
    </row>
    <row r="30" spans="1:21" x14ac:dyDescent="0.25">
      <c r="A30" s="71">
        <v>23</v>
      </c>
      <c r="B30" s="70"/>
      <c r="C30" s="71" t="s">
        <v>36</v>
      </c>
      <c r="D30" s="71"/>
      <c r="E30" s="71"/>
      <c r="F30" s="72">
        <v>39597</v>
      </c>
      <c r="G30" s="63">
        <f t="shared" si="0"/>
        <v>13</v>
      </c>
      <c r="H30" s="73">
        <v>2.3958333333333336E-3</v>
      </c>
      <c r="I30" s="64">
        <f>IF(G30=15,VLOOKUP(H30,'Бег 1000 м'!$A$2:$B$200,2,1),IF(G30=14,VLOOKUP(H30,'Бег 1000 м'!$D$2:$E$200,2,1),IF(G30=13,VLOOKUP(H30,'Бег 1000 м'!$G$2:$H$200,2,1),IF(G30=12,VLOOKUP(H30,'Бег 1000 м'!$J$2:$K$200,2,1),""))))</f>
        <v>54</v>
      </c>
      <c r="J30" s="74"/>
      <c r="K30" s="64">
        <f>IF(G30=15,VLOOKUP(J30,'Бег 60 м'!$A$2:$B$74,2,1),IF(G30=14,VLOOKUP(J30,'Бег 60 м'!$D$2:$E$74,2,1),IF(G30=13,VLOOKUP(J30,'Бег 60 м'!$G$2:$H$74,2,1),IF(G30=12,VLOOKUP(J30,'Бег 60 м'!$J$2:$K$74,2,1),""))))</f>
        <v>0</v>
      </c>
      <c r="L30" s="75" t="s">
        <v>10</v>
      </c>
      <c r="M30" s="64">
        <f>IF(G30=15,VLOOKUP(L30,'Подт Отж'!$A$2:$B$72,2,1),IF(G30=14,VLOOKUP(L30,'Подт Отж'!$D$2:$E$72,2,1),IF(G30=13,VLOOKUP(L30,'Подт Отж'!$G$2:$H$72,2,1),IF(G30=12,VLOOKUP(L30,'Подт Отж'!$J$2:$K$72,2,1),""))))</f>
        <v>37</v>
      </c>
      <c r="N30" s="75">
        <v>22</v>
      </c>
      <c r="O30" s="64">
        <f>IF(G30=15,VLOOKUP(N30,'Подъем туловища'!$A$2:$B$72,2,1),IF(G30=14,VLOOKUP(N30,'Подъем туловища'!$D$2:$E$72,2,1),IF(G30=13,VLOOKUP(N30,'Подъем туловища'!$G$2:$H$72,2,1),IF(G30=12,VLOOKUP(N30,'Подъем туловища'!$J$2:$K$72,2,1),""))))</f>
        <v>22</v>
      </c>
      <c r="P30" s="75">
        <v>6</v>
      </c>
      <c r="Q30" s="64">
        <f>IF(G30=15,VLOOKUP(P30,'Наклон вперед'!$A$2:$B$72,2,1),IF(G30=14,VLOOKUP(P30,'Наклон вперед'!$D$2:$E$72,2,1),IF(G30=13,VLOOKUP(P30,'Наклон вперед'!$G$2:$H$72,2,1),IF(G30=12,VLOOKUP(P30,'Наклон вперед'!$J$2:$K$72,2,1),""))))</f>
        <v>22</v>
      </c>
      <c r="R30" s="75">
        <v>190</v>
      </c>
      <c r="S30" s="64">
        <f>IF(G30=15,VLOOKUP(R30,'Прыжок с места'!$A$2:$B$72,2,1),IF(G30=14,VLOOKUP(R30,'Прыжок с места'!$D$2:$E$72,2,1),IF(G30=13,VLOOKUP(R30,'Прыжок с места'!$G$2:$H$72,2,1),IF(G30=12,VLOOKUP(R30,'Прыжок с места'!$J$2:$K$72,2,1),""))))</f>
        <v>23</v>
      </c>
      <c r="T30" s="76">
        <f t="shared" si="1"/>
        <v>158</v>
      </c>
      <c r="U30" s="76">
        <f t="shared" si="2"/>
        <v>51</v>
      </c>
    </row>
    <row r="31" spans="1:21" x14ac:dyDescent="0.25">
      <c r="A31" s="71">
        <v>24</v>
      </c>
      <c r="B31" s="70"/>
      <c r="C31" s="71" t="s">
        <v>36</v>
      </c>
      <c r="D31" s="71"/>
      <c r="E31" s="71"/>
      <c r="F31" s="72">
        <v>39597</v>
      </c>
      <c r="G31" s="63">
        <f t="shared" si="0"/>
        <v>13</v>
      </c>
      <c r="H31" s="73">
        <v>2.4074074074074076E-3</v>
      </c>
      <c r="I31" s="64">
        <f>IF(G31=15,VLOOKUP(H31,'Бег 1000 м'!$A$2:$B$200,2,1),IF(G31=14,VLOOKUP(H31,'Бег 1000 м'!$D$2:$E$200,2,1),IF(G31=13,VLOOKUP(H31,'Бег 1000 м'!$G$2:$H$200,2,1),IF(G31=12,VLOOKUP(H31,'Бег 1000 м'!$J$2:$K$200,2,1),""))))</f>
        <v>53</v>
      </c>
      <c r="J31" s="74"/>
      <c r="K31" s="64">
        <f>IF(G31=15,VLOOKUP(J31,'Бег 60 м'!$A$2:$B$74,2,1),IF(G31=14,VLOOKUP(J31,'Бег 60 м'!$D$2:$E$74,2,1),IF(G31=13,VLOOKUP(J31,'Бег 60 м'!$G$2:$H$74,2,1),IF(G31=12,VLOOKUP(J31,'Бег 60 м'!$J$2:$K$74,2,1),""))))</f>
        <v>0</v>
      </c>
      <c r="L31" s="75">
        <v>6</v>
      </c>
      <c r="M31" s="64">
        <f>IF(G31=15,VLOOKUP(L31,'Подт Отж'!$A$2:$B$72,2,1),IF(G31=14,VLOOKUP(L31,'Подт Отж'!$D$2:$E$72,2,1),IF(G31=13,VLOOKUP(L31,'Подт Отж'!$G$2:$H$72,2,1),IF(G31=12,VLOOKUP(L31,'Подт Отж'!$J$2:$K$72,2,1),""))))</f>
        <v>23</v>
      </c>
      <c r="N31" s="75" t="s">
        <v>10</v>
      </c>
      <c r="O31" s="64">
        <f>IF(G31=15,VLOOKUP(N31,'Подъем туловища'!$A$2:$B$72,2,1),IF(G31=14,VLOOKUP(N31,'Подъем туловища'!$D$2:$E$72,2,1),IF(G31=13,VLOOKUP(N31,'Подъем туловища'!$G$2:$H$72,2,1),IF(G31=12,VLOOKUP(N31,'Подъем туловища'!$J$2:$K$72,2,1),""))))</f>
        <v>35</v>
      </c>
      <c r="P31" s="75" t="s">
        <v>10</v>
      </c>
      <c r="Q31" s="64">
        <f>IF(G31=15,VLOOKUP(P31,'Наклон вперед'!$A$2:$B$72,2,1),IF(G31=14,VLOOKUP(P31,'Наклон вперед'!$D$2:$E$72,2,1),IF(G31=13,VLOOKUP(P31,'Наклон вперед'!$G$2:$H$72,2,1),IF(G31=12,VLOOKUP(P31,'Наклон вперед'!$J$2:$K$72,2,1),""))))</f>
        <v>37</v>
      </c>
      <c r="R31" s="75">
        <v>192</v>
      </c>
      <c r="S31" s="64">
        <f>IF(G31=15,VLOOKUP(R31,'Прыжок с места'!$A$2:$B$72,2,1),IF(G31=14,VLOOKUP(R31,'Прыжок с места'!$D$2:$E$72,2,1),IF(G31=13,VLOOKUP(R31,'Прыжок с места'!$G$2:$H$72,2,1),IF(G31=12,VLOOKUP(R31,'Прыжок с места'!$J$2:$K$72,2,1),""))))</f>
        <v>24</v>
      </c>
      <c r="T31" s="76">
        <f t="shared" si="1"/>
        <v>172</v>
      </c>
      <c r="U31" s="76">
        <f t="shared" si="2"/>
        <v>45</v>
      </c>
    </row>
    <row r="32" spans="1:21" x14ac:dyDescent="0.25">
      <c r="A32" s="71">
        <v>25</v>
      </c>
      <c r="B32" s="70"/>
      <c r="C32" s="71" t="s">
        <v>36</v>
      </c>
      <c r="D32" s="71"/>
      <c r="E32" s="71"/>
      <c r="F32" s="72">
        <v>39597</v>
      </c>
      <c r="G32" s="63">
        <f t="shared" si="0"/>
        <v>13</v>
      </c>
      <c r="H32" s="73">
        <v>2.4189814814814816E-3</v>
      </c>
      <c r="I32" s="64">
        <f>IF(G32=15,VLOOKUP(H32,'Бег 1000 м'!$A$2:$B$200,2,1),IF(G32=14,VLOOKUP(H32,'Бег 1000 м'!$D$2:$E$200,2,1),IF(G32=13,VLOOKUP(H32,'Бег 1000 м'!$G$2:$H$200,2,1),IF(G32=12,VLOOKUP(H32,'Бег 1000 м'!$J$2:$K$200,2,1),""))))</f>
        <v>53</v>
      </c>
      <c r="J32" s="74"/>
      <c r="K32" s="64">
        <f>IF(G32=15,VLOOKUP(J32,'Бег 60 м'!$A$2:$B$74,2,1),IF(G32=14,VLOOKUP(J32,'Бег 60 м'!$D$2:$E$74,2,1),IF(G32=13,VLOOKUP(J32,'Бег 60 м'!$G$2:$H$74,2,1),IF(G32=12,VLOOKUP(J32,'Бег 60 м'!$J$2:$K$74,2,1),""))))</f>
        <v>0</v>
      </c>
      <c r="L32" s="75" t="s">
        <v>10</v>
      </c>
      <c r="M32" s="64">
        <f>IF(G32=15,VLOOKUP(L32,'Подт Отж'!$A$2:$B$72,2,1),IF(G32=14,VLOOKUP(L32,'Подт Отж'!$D$2:$E$72,2,1),IF(G32=13,VLOOKUP(L32,'Подт Отж'!$G$2:$H$72,2,1),IF(G32=12,VLOOKUP(L32,'Подт Отж'!$J$2:$K$72,2,1),""))))</f>
        <v>37</v>
      </c>
      <c r="N32" s="75">
        <v>23</v>
      </c>
      <c r="O32" s="64">
        <f>IF(G32=15,VLOOKUP(N32,'Подъем туловища'!$A$2:$B$72,2,1),IF(G32=14,VLOOKUP(N32,'Подъем туловища'!$D$2:$E$72,2,1),IF(G32=13,VLOOKUP(N32,'Подъем туловища'!$G$2:$H$72,2,1),IF(G32=12,VLOOKUP(N32,'Подъем туловища'!$J$2:$K$72,2,1),""))))</f>
        <v>24</v>
      </c>
      <c r="P32" s="75">
        <v>7</v>
      </c>
      <c r="Q32" s="64">
        <f>IF(G32=15,VLOOKUP(P32,'Наклон вперед'!$A$2:$B$72,2,1),IF(G32=14,VLOOKUP(P32,'Наклон вперед'!$D$2:$E$72,2,1),IF(G32=13,VLOOKUP(P32,'Наклон вперед'!$G$2:$H$72,2,1),IF(G32=12,VLOOKUP(P32,'Наклон вперед'!$J$2:$K$72,2,1),""))))</f>
        <v>24</v>
      </c>
      <c r="R32" s="75">
        <v>194</v>
      </c>
      <c r="S32" s="64">
        <f>IF(G32=15,VLOOKUP(R32,'Прыжок с места'!$A$2:$B$72,2,1),IF(G32=14,VLOOKUP(R32,'Прыжок с места'!$D$2:$E$72,2,1),IF(G32=13,VLOOKUP(R32,'Прыжок с места'!$G$2:$H$72,2,1),IF(G32=12,VLOOKUP(R32,'Прыжок с места'!$J$2:$K$72,2,1),""))))</f>
        <v>25</v>
      </c>
      <c r="T32" s="76">
        <f t="shared" si="1"/>
        <v>163</v>
      </c>
      <c r="U32" s="76">
        <f t="shared" si="2"/>
        <v>49</v>
      </c>
    </row>
    <row r="33" spans="1:21" x14ac:dyDescent="0.25">
      <c r="A33" s="71">
        <v>26</v>
      </c>
      <c r="B33" s="70"/>
      <c r="C33" s="71" t="s">
        <v>36</v>
      </c>
      <c r="D33" s="71"/>
      <c r="E33" s="71"/>
      <c r="F33" s="72">
        <v>39597</v>
      </c>
      <c r="G33" s="63">
        <f t="shared" si="0"/>
        <v>13</v>
      </c>
      <c r="H33" s="73">
        <v>2.4305555555555556E-3</v>
      </c>
      <c r="I33" s="64">
        <f>IF(G33=15,VLOOKUP(H33,'Бег 1000 м'!$A$2:$B$200,2,1),IF(G33=14,VLOOKUP(H33,'Бег 1000 м'!$D$2:$E$200,2,1),IF(G33=13,VLOOKUP(H33,'Бег 1000 м'!$G$2:$H$200,2,1),IF(G33=12,VLOOKUP(H33,'Бег 1000 м'!$J$2:$K$200,2,1),""))))</f>
        <v>52</v>
      </c>
      <c r="J33" s="74"/>
      <c r="K33" s="64">
        <f>IF(G33=15,VLOOKUP(J33,'Бег 60 м'!$A$2:$B$74,2,1),IF(G33=14,VLOOKUP(J33,'Бег 60 м'!$D$2:$E$74,2,1),IF(G33=13,VLOOKUP(J33,'Бег 60 м'!$G$2:$H$74,2,1),IF(G33=12,VLOOKUP(J33,'Бег 60 м'!$J$2:$K$74,2,1),""))))</f>
        <v>0</v>
      </c>
      <c r="L33" s="75" t="s">
        <v>10</v>
      </c>
      <c r="M33" s="64">
        <f>IF(G33=15,VLOOKUP(L33,'Подт Отж'!$A$2:$B$72,2,1),IF(G33=14,VLOOKUP(L33,'Подт Отж'!$D$2:$E$72,2,1),IF(G33=13,VLOOKUP(L33,'Подт Отж'!$G$2:$H$72,2,1),IF(G33=12,VLOOKUP(L33,'Подт Отж'!$J$2:$K$72,2,1),""))))</f>
        <v>37</v>
      </c>
      <c r="N33" s="75" t="s">
        <v>10</v>
      </c>
      <c r="O33" s="64">
        <f>IF(G33=15,VLOOKUP(N33,'Подъем туловища'!$A$2:$B$72,2,1),IF(G33=14,VLOOKUP(N33,'Подъем туловища'!$D$2:$E$72,2,1),IF(G33=13,VLOOKUP(N33,'Подъем туловища'!$G$2:$H$72,2,1),IF(G33=12,VLOOKUP(N33,'Подъем туловища'!$J$2:$K$72,2,1),""))))</f>
        <v>35</v>
      </c>
      <c r="P33" s="75" t="s">
        <v>10</v>
      </c>
      <c r="Q33" s="64">
        <f>IF(G33=15,VLOOKUP(P33,'Наклон вперед'!$A$2:$B$72,2,1),IF(G33=14,VLOOKUP(P33,'Наклон вперед'!$D$2:$E$72,2,1),IF(G33=13,VLOOKUP(P33,'Наклон вперед'!$G$2:$H$72,2,1),IF(G33=12,VLOOKUP(P33,'Наклон вперед'!$J$2:$K$72,2,1),""))))</f>
        <v>37</v>
      </c>
      <c r="R33" s="75">
        <v>195</v>
      </c>
      <c r="S33" s="64">
        <f>IF(G33=15,VLOOKUP(R33,'Прыжок с места'!$A$2:$B$72,2,1),IF(G33=14,VLOOKUP(R33,'Прыжок с места'!$D$2:$E$72,2,1),IF(G33=13,VLOOKUP(R33,'Прыжок с места'!$G$2:$H$72,2,1),IF(G33=12,VLOOKUP(R33,'Прыжок с места'!$J$2:$K$72,2,1),""))))</f>
        <v>25</v>
      </c>
      <c r="T33" s="76">
        <f t="shared" si="1"/>
        <v>186</v>
      </c>
      <c r="U33" s="76">
        <f t="shared" si="2"/>
        <v>34</v>
      </c>
    </row>
    <row r="34" spans="1:21" x14ac:dyDescent="0.25">
      <c r="A34" s="71">
        <v>27</v>
      </c>
      <c r="B34" s="70"/>
      <c r="C34" s="71" t="s">
        <v>36</v>
      </c>
      <c r="D34" s="71"/>
      <c r="E34" s="71"/>
      <c r="F34" s="72">
        <v>39597</v>
      </c>
      <c r="G34" s="63">
        <f t="shared" si="0"/>
        <v>13</v>
      </c>
      <c r="H34" s="73">
        <v>2.4421296296296296E-3</v>
      </c>
      <c r="I34" s="64">
        <f>IF(G34=15,VLOOKUP(H34,'Бег 1000 м'!$A$2:$B$200,2,1),IF(G34=14,VLOOKUP(H34,'Бег 1000 м'!$D$2:$E$200,2,1),IF(G34=13,VLOOKUP(H34,'Бег 1000 м'!$G$2:$H$200,2,1),IF(G34=12,VLOOKUP(H34,'Бег 1000 м'!$J$2:$K$200,2,1),""))))</f>
        <v>52</v>
      </c>
      <c r="J34" s="74"/>
      <c r="K34" s="64">
        <f>IF(G34=15,VLOOKUP(J34,'Бег 60 м'!$A$2:$B$74,2,1),IF(G34=14,VLOOKUP(J34,'Бег 60 м'!$D$2:$E$74,2,1),IF(G34=13,VLOOKUP(J34,'Бег 60 м'!$G$2:$H$74,2,1),IF(G34=12,VLOOKUP(J34,'Бег 60 м'!$J$2:$K$74,2,1),""))))</f>
        <v>0</v>
      </c>
      <c r="L34" s="75">
        <v>7</v>
      </c>
      <c r="M34" s="64">
        <f>IF(G34=15,VLOOKUP(L34,'Подт Отж'!$A$2:$B$72,2,1),IF(G34=14,VLOOKUP(L34,'Подт Отж'!$D$2:$E$72,2,1),IF(G34=13,VLOOKUP(L34,'Подт Отж'!$G$2:$H$72,2,1),IF(G34=12,VLOOKUP(L34,'Подт Отж'!$J$2:$K$72,2,1),""))))</f>
        <v>26</v>
      </c>
      <c r="N34" s="75">
        <v>24</v>
      </c>
      <c r="O34" s="64">
        <f>IF(G34=15,VLOOKUP(N34,'Подъем туловища'!$A$2:$B$72,2,1),IF(G34=14,VLOOKUP(N34,'Подъем туловища'!$D$2:$E$72,2,1),IF(G34=13,VLOOKUP(N34,'Подъем туловища'!$G$2:$H$72,2,1),IF(G34=12,VLOOKUP(N34,'Подъем туловища'!$J$2:$K$72,2,1),""))))</f>
        <v>26</v>
      </c>
      <c r="P34" s="75">
        <v>8</v>
      </c>
      <c r="Q34" s="64">
        <f>IF(G34=15,VLOOKUP(P34,'Наклон вперед'!$A$2:$B$72,2,1),IF(G34=14,VLOOKUP(P34,'Наклон вперед'!$D$2:$E$72,2,1),IF(G34=13,VLOOKUP(P34,'Наклон вперед'!$G$2:$H$72,2,1),IF(G34=12,VLOOKUP(P34,'Наклон вперед'!$J$2:$K$72,2,1),""))))</f>
        <v>26</v>
      </c>
      <c r="R34" s="75">
        <v>198</v>
      </c>
      <c r="S34" s="64">
        <f>IF(G34=15,VLOOKUP(R34,'Прыжок с места'!$A$2:$B$72,2,1),IF(G34=14,VLOOKUP(R34,'Прыжок с места'!$D$2:$E$72,2,1),IF(G34=13,VLOOKUP(R34,'Прыжок с места'!$G$2:$H$72,2,1),IF(G34=12,VLOOKUP(R34,'Прыжок с места'!$J$2:$K$72,2,1),""))))</f>
        <v>27</v>
      </c>
      <c r="T34" s="76">
        <f t="shared" si="1"/>
        <v>157</v>
      </c>
      <c r="U34" s="76">
        <f t="shared" si="2"/>
        <v>52</v>
      </c>
    </row>
    <row r="35" spans="1:21" x14ac:dyDescent="0.25">
      <c r="A35" s="71">
        <v>28</v>
      </c>
      <c r="B35" s="70"/>
      <c r="C35" s="71" t="s">
        <v>36</v>
      </c>
      <c r="D35" s="71"/>
      <c r="E35" s="71"/>
      <c r="F35" s="72">
        <v>39597</v>
      </c>
      <c r="G35" s="63">
        <f t="shared" si="0"/>
        <v>13</v>
      </c>
      <c r="H35" s="73">
        <v>2.4537037037037036E-3</v>
      </c>
      <c r="I35" s="64">
        <f>IF(G35=15,VLOOKUP(H35,'Бег 1000 м'!$A$2:$B$200,2,1),IF(G35=14,VLOOKUP(H35,'Бег 1000 м'!$D$2:$E$200,2,1),IF(G35=13,VLOOKUP(H35,'Бег 1000 м'!$G$2:$H$200,2,1),IF(G35=12,VLOOKUP(H35,'Бег 1000 м'!$J$2:$K$200,2,1),""))))</f>
        <v>51</v>
      </c>
      <c r="J35" s="74"/>
      <c r="K35" s="64">
        <f>IF(G35=15,VLOOKUP(J35,'Бег 60 м'!$A$2:$B$74,2,1),IF(G35=14,VLOOKUP(J35,'Бег 60 м'!$D$2:$E$74,2,1),IF(G35=13,VLOOKUP(J35,'Бег 60 м'!$G$2:$H$74,2,1),IF(G35=12,VLOOKUP(J35,'Бег 60 м'!$J$2:$K$74,2,1),""))))</f>
        <v>0</v>
      </c>
      <c r="L35" s="75" t="s">
        <v>10</v>
      </c>
      <c r="M35" s="64">
        <f>IF(G35=15,VLOOKUP(L35,'Подт Отж'!$A$2:$B$72,2,1),IF(G35=14,VLOOKUP(L35,'Подт Отж'!$D$2:$E$72,2,1),IF(G35=13,VLOOKUP(L35,'Подт Отж'!$G$2:$H$72,2,1),IF(G35=12,VLOOKUP(L35,'Подт Отж'!$J$2:$K$72,2,1),""))))</f>
        <v>37</v>
      </c>
      <c r="N35" s="75" t="s">
        <v>10</v>
      </c>
      <c r="O35" s="64">
        <f>IF(G35=15,VLOOKUP(N35,'Подъем туловища'!$A$2:$B$72,2,1),IF(G35=14,VLOOKUP(N35,'Подъем туловища'!$D$2:$E$72,2,1),IF(G35=13,VLOOKUP(N35,'Подъем туловища'!$G$2:$H$72,2,1),IF(G35=12,VLOOKUP(N35,'Подъем туловища'!$J$2:$K$72,2,1),""))))</f>
        <v>35</v>
      </c>
      <c r="P35" s="75" t="s">
        <v>10</v>
      </c>
      <c r="Q35" s="64">
        <f>IF(G35=15,VLOOKUP(P35,'Наклон вперед'!$A$2:$B$72,2,1),IF(G35=14,VLOOKUP(P35,'Наклон вперед'!$D$2:$E$72,2,1),IF(G35=13,VLOOKUP(P35,'Наклон вперед'!$G$2:$H$72,2,1),IF(G35=12,VLOOKUP(P35,'Наклон вперед'!$J$2:$K$72,2,1),""))))</f>
        <v>37</v>
      </c>
      <c r="R35" s="75">
        <v>200</v>
      </c>
      <c r="S35" s="64">
        <f>IF(G35=15,VLOOKUP(R35,'Прыжок с места'!$A$2:$B$72,2,1),IF(G35=14,VLOOKUP(R35,'Прыжок с места'!$D$2:$E$72,2,1),IF(G35=13,VLOOKUP(R35,'Прыжок с места'!$G$2:$H$72,2,1),IF(G35=12,VLOOKUP(R35,'Прыжок с места'!$J$2:$K$72,2,1),""))))</f>
        <v>28</v>
      </c>
      <c r="T35" s="76">
        <f t="shared" si="1"/>
        <v>188</v>
      </c>
      <c r="U35" s="76">
        <f t="shared" si="2"/>
        <v>28</v>
      </c>
    </row>
    <row r="36" spans="1:21" x14ac:dyDescent="0.25">
      <c r="A36" s="71">
        <v>29</v>
      </c>
      <c r="B36" s="70"/>
      <c r="C36" s="71" t="s">
        <v>36</v>
      </c>
      <c r="D36" s="71"/>
      <c r="E36" s="71"/>
      <c r="F36" s="72">
        <v>39597</v>
      </c>
      <c r="G36" s="63">
        <f t="shared" si="0"/>
        <v>13</v>
      </c>
      <c r="H36" s="73">
        <v>2.4652777777777776E-3</v>
      </c>
      <c r="I36" s="64">
        <f>IF(G36=15,VLOOKUP(H36,'Бег 1000 м'!$A$2:$B$200,2,1),IF(G36=14,VLOOKUP(H36,'Бег 1000 м'!$D$2:$E$200,2,1),IF(G36=13,VLOOKUP(H36,'Бег 1000 м'!$G$2:$H$200,2,1),IF(G36=12,VLOOKUP(H36,'Бег 1000 м'!$J$2:$K$200,2,1),""))))</f>
        <v>51</v>
      </c>
      <c r="J36" s="74"/>
      <c r="K36" s="64">
        <f>IF(G36=15,VLOOKUP(J36,'Бег 60 м'!$A$2:$B$74,2,1),IF(G36=14,VLOOKUP(J36,'Бег 60 м'!$D$2:$E$74,2,1),IF(G36=13,VLOOKUP(J36,'Бег 60 м'!$G$2:$H$74,2,1),IF(G36=12,VLOOKUP(J36,'Бег 60 м'!$J$2:$K$74,2,1),""))))</f>
        <v>0</v>
      </c>
      <c r="L36" s="75" t="s">
        <v>10</v>
      </c>
      <c r="M36" s="64">
        <f>IF(G36=15,VLOOKUP(L36,'Подт Отж'!$A$2:$B$72,2,1),IF(G36=14,VLOOKUP(L36,'Подт Отж'!$D$2:$E$72,2,1),IF(G36=13,VLOOKUP(L36,'Подт Отж'!$G$2:$H$72,2,1),IF(G36=12,VLOOKUP(L36,'Подт Отж'!$J$2:$K$72,2,1),""))))</f>
        <v>37</v>
      </c>
      <c r="N36" s="75">
        <v>25</v>
      </c>
      <c r="O36" s="64">
        <f>IF(G36=15,VLOOKUP(N36,'Подъем туловища'!$A$2:$B$72,2,1),IF(G36=14,VLOOKUP(N36,'Подъем туловища'!$D$2:$E$72,2,1),IF(G36=13,VLOOKUP(N36,'Подъем туловища'!$G$2:$H$72,2,1),IF(G36=12,VLOOKUP(N36,'Подъем туловища'!$J$2:$K$72,2,1),""))))</f>
        <v>28</v>
      </c>
      <c r="P36" s="75">
        <v>9</v>
      </c>
      <c r="Q36" s="64">
        <f>IF(G36=15,VLOOKUP(P36,'Наклон вперед'!$A$2:$B$72,2,1),IF(G36=14,VLOOKUP(P36,'Наклон вперед'!$D$2:$E$72,2,1),IF(G36=13,VLOOKUP(P36,'Наклон вперед'!$G$2:$H$72,2,1),IF(G36=12,VLOOKUP(P36,'Наклон вперед'!$J$2:$K$72,2,1),""))))</f>
        <v>28</v>
      </c>
      <c r="R36" s="75">
        <v>202</v>
      </c>
      <c r="S36" s="64">
        <f>IF(G36=15,VLOOKUP(R36,'Прыжок с места'!$A$2:$B$72,2,1),IF(G36=14,VLOOKUP(R36,'Прыжок с места'!$D$2:$E$72,2,1),IF(G36=13,VLOOKUP(R36,'Прыжок с места'!$G$2:$H$72,2,1),IF(G36=12,VLOOKUP(R36,'Прыжок с места'!$J$2:$K$72,2,1),""))))</f>
        <v>29</v>
      </c>
      <c r="T36" s="76">
        <f t="shared" si="1"/>
        <v>173</v>
      </c>
      <c r="U36" s="76">
        <f t="shared" si="2"/>
        <v>44</v>
      </c>
    </row>
    <row r="37" spans="1:21" x14ac:dyDescent="0.25">
      <c r="A37" s="71">
        <v>30</v>
      </c>
      <c r="B37" s="70"/>
      <c r="C37" s="71" t="s">
        <v>36</v>
      </c>
      <c r="D37" s="71"/>
      <c r="E37" s="71"/>
      <c r="F37" s="72">
        <v>39597</v>
      </c>
      <c r="G37" s="63">
        <f t="shared" si="0"/>
        <v>13</v>
      </c>
      <c r="H37" s="73">
        <v>2.4768518518518516E-3</v>
      </c>
      <c r="I37" s="64">
        <f>IF(G37=15,VLOOKUP(H37,'Бег 1000 м'!$A$2:$B$200,2,1),IF(G37=14,VLOOKUP(H37,'Бег 1000 м'!$D$2:$E$200,2,1),IF(G37=13,VLOOKUP(H37,'Бег 1000 м'!$G$2:$H$200,2,1),IF(G37=12,VLOOKUP(H37,'Бег 1000 м'!$J$2:$K$200,2,1),""))))</f>
        <v>50</v>
      </c>
      <c r="J37" s="74"/>
      <c r="K37" s="64">
        <f>IF(G37=15,VLOOKUP(J37,'Бег 60 м'!$A$2:$B$74,2,1),IF(G37=14,VLOOKUP(J37,'Бег 60 м'!$D$2:$E$74,2,1),IF(G37=13,VLOOKUP(J37,'Бег 60 м'!$G$2:$H$74,2,1),IF(G37=12,VLOOKUP(J37,'Бег 60 м'!$J$2:$K$74,2,1),""))))</f>
        <v>0</v>
      </c>
      <c r="L37" s="75" t="s">
        <v>10</v>
      </c>
      <c r="M37" s="64">
        <f>IF(G37=15,VLOOKUP(L37,'Подт Отж'!$A$2:$B$72,2,1),IF(G37=14,VLOOKUP(L37,'Подт Отж'!$D$2:$E$72,2,1),IF(G37=13,VLOOKUP(L37,'Подт Отж'!$G$2:$H$72,2,1),IF(G37=12,VLOOKUP(L37,'Подт Отж'!$J$2:$K$72,2,1),""))))</f>
        <v>37</v>
      </c>
      <c r="N37" s="75" t="s">
        <v>10</v>
      </c>
      <c r="O37" s="64">
        <f>IF(G37=15,VLOOKUP(N37,'Подъем туловища'!$A$2:$B$72,2,1),IF(G37=14,VLOOKUP(N37,'Подъем туловища'!$D$2:$E$72,2,1),IF(G37=13,VLOOKUP(N37,'Подъем туловища'!$G$2:$H$72,2,1),IF(G37=12,VLOOKUP(N37,'Подъем туловища'!$J$2:$K$72,2,1),""))))</f>
        <v>35</v>
      </c>
      <c r="P37" s="75" t="s">
        <v>10</v>
      </c>
      <c r="Q37" s="64">
        <f>IF(G37=15,VLOOKUP(P37,'Наклон вперед'!$A$2:$B$72,2,1),IF(G37=14,VLOOKUP(P37,'Наклон вперед'!$D$2:$E$72,2,1),IF(G37=13,VLOOKUP(P37,'Наклон вперед'!$G$2:$H$72,2,1),IF(G37=12,VLOOKUP(P37,'Наклон вперед'!$J$2:$K$72,2,1),""))))</f>
        <v>37</v>
      </c>
      <c r="R37" s="75">
        <v>204</v>
      </c>
      <c r="S37" s="64">
        <f>IF(G37=15,VLOOKUP(R37,'Прыжок с места'!$A$2:$B$72,2,1),IF(G37=14,VLOOKUP(R37,'Прыжок с места'!$D$2:$E$72,2,1),IF(G37=13,VLOOKUP(R37,'Прыжок с места'!$G$2:$H$72,2,1),IF(G37=12,VLOOKUP(R37,'Прыжок с места'!$J$2:$K$72,2,1),""))))</f>
        <v>30</v>
      </c>
      <c r="T37" s="76">
        <f t="shared" si="1"/>
        <v>189</v>
      </c>
      <c r="U37" s="76">
        <f t="shared" si="2"/>
        <v>27</v>
      </c>
    </row>
    <row r="38" spans="1:21" x14ac:dyDescent="0.25">
      <c r="A38" s="71">
        <v>31</v>
      </c>
      <c r="B38" s="70"/>
      <c r="C38" s="71" t="s">
        <v>36</v>
      </c>
      <c r="D38" s="71"/>
      <c r="E38" s="71"/>
      <c r="F38" s="72">
        <v>39597</v>
      </c>
      <c r="G38" s="63">
        <f t="shared" si="0"/>
        <v>13</v>
      </c>
      <c r="H38" s="73">
        <v>2.488425925925926E-3</v>
      </c>
      <c r="I38" s="64">
        <f>IF(G38=15,VLOOKUP(H38,'Бег 1000 м'!$A$2:$B$200,2,1),IF(G38=14,VLOOKUP(H38,'Бег 1000 м'!$D$2:$E$200,2,1),IF(G38=13,VLOOKUP(H38,'Бег 1000 м'!$G$2:$H$200,2,1),IF(G38=12,VLOOKUP(H38,'Бег 1000 м'!$J$2:$K$200,2,1),""))))</f>
        <v>50</v>
      </c>
      <c r="J38" s="74"/>
      <c r="K38" s="64">
        <f>IF(G38=15,VLOOKUP(J38,'Бег 60 м'!$A$2:$B$74,2,1),IF(G38=14,VLOOKUP(J38,'Бег 60 м'!$D$2:$E$74,2,1),IF(G38=13,VLOOKUP(J38,'Бег 60 м'!$G$2:$H$74,2,1),IF(G38=12,VLOOKUP(J38,'Бег 60 м'!$J$2:$K$74,2,1),""))))</f>
        <v>0</v>
      </c>
      <c r="L38" s="75">
        <v>8</v>
      </c>
      <c r="M38" s="64">
        <f>IF(G38=15,VLOOKUP(L38,'Подт Отж'!$A$2:$B$72,2,1),IF(G38=14,VLOOKUP(L38,'Подт Отж'!$D$2:$E$72,2,1),IF(G38=13,VLOOKUP(L38,'Подт Отж'!$G$2:$H$72,2,1),IF(G38=12,VLOOKUP(L38,'Подт Отж'!$J$2:$K$72,2,1),""))))</f>
        <v>30</v>
      </c>
      <c r="N38" s="75">
        <v>26</v>
      </c>
      <c r="O38" s="64">
        <f>IF(G38=15,VLOOKUP(N38,'Подъем туловища'!$A$2:$B$72,2,1),IF(G38=14,VLOOKUP(N38,'Подъем туловища'!$D$2:$E$72,2,1),IF(G38=13,VLOOKUP(N38,'Подъем туловища'!$G$2:$H$72,2,1),IF(G38=12,VLOOKUP(N38,'Подъем туловища'!$J$2:$K$72,2,1),""))))</f>
        <v>30</v>
      </c>
      <c r="P38" s="75">
        <v>10</v>
      </c>
      <c r="Q38" s="64">
        <f>IF(G38=15,VLOOKUP(P38,'Наклон вперед'!$A$2:$B$72,2,1),IF(G38=14,VLOOKUP(P38,'Наклон вперед'!$D$2:$E$72,2,1),IF(G38=13,VLOOKUP(P38,'Наклон вперед'!$G$2:$H$72,2,1),IF(G38=12,VLOOKUP(P38,'Наклон вперед'!$J$2:$K$72,2,1),""))))</f>
        <v>30</v>
      </c>
      <c r="R38" s="75">
        <v>206</v>
      </c>
      <c r="S38" s="64">
        <f>IF(G38=15,VLOOKUP(R38,'Прыжок с места'!$A$2:$B$72,2,1),IF(G38=14,VLOOKUP(R38,'Прыжок с места'!$D$2:$E$72,2,1),IF(G38=13,VLOOKUP(R38,'Прыжок с места'!$G$2:$H$72,2,1),IF(G38=12,VLOOKUP(R38,'Прыжок с места'!$J$2:$K$72,2,1),""))))</f>
        <v>31</v>
      </c>
      <c r="T38" s="76">
        <f t="shared" si="1"/>
        <v>171</v>
      </c>
      <c r="U38" s="76">
        <f t="shared" si="2"/>
        <v>46</v>
      </c>
    </row>
    <row r="39" spans="1:21" x14ac:dyDescent="0.25">
      <c r="A39" s="71">
        <v>32</v>
      </c>
      <c r="B39" s="70"/>
      <c r="C39" s="71" t="s">
        <v>36</v>
      </c>
      <c r="D39" s="71"/>
      <c r="E39" s="71"/>
      <c r="F39" s="72">
        <v>39597</v>
      </c>
      <c r="G39" s="63">
        <f t="shared" si="0"/>
        <v>13</v>
      </c>
      <c r="H39" s="73">
        <v>2.5000000000000001E-3</v>
      </c>
      <c r="I39" s="64">
        <f>IF(G39=15,VLOOKUP(H39,'Бег 1000 м'!$A$2:$B$200,2,1),IF(G39=14,VLOOKUP(H39,'Бег 1000 м'!$D$2:$E$200,2,1),IF(G39=13,VLOOKUP(H39,'Бег 1000 м'!$G$2:$H$200,2,1),IF(G39=12,VLOOKUP(H39,'Бег 1000 м'!$J$2:$K$200,2,1),""))))</f>
        <v>49</v>
      </c>
      <c r="J39" s="74"/>
      <c r="K39" s="64">
        <f>IF(G39=15,VLOOKUP(J39,'Бег 60 м'!$A$2:$B$74,2,1),IF(G39=14,VLOOKUP(J39,'Бег 60 м'!$D$2:$E$74,2,1),IF(G39=13,VLOOKUP(J39,'Бег 60 м'!$G$2:$H$74,2,1),IF(G39=12,VLOOKUP(J39,'Бег 60 м'!$J$2:$K$74,2,1),""))))</f>
        <v>0</v>
      </c>
      <c r="L39" s="75" t="s">
        <v>10</v>
      </c>
      <c r="M39" s="64">
        <f>IF(G39=15,VLOOKUP(L39,'Подт Отж'!$A$2:$B$72,2,1),IF(G39=14,VLOOKUP(L39,'Подт Отж'!$D$2:$E$72,2,1),IF(G39=13,VLOOKUP(L39,'Подт Отж'!$G$2:$H$72,2,1),IF(G39=12,VLOOKUP(L39,'Подт Отж'!$J$2:$K$72,2,1),""))))</f>
        <v>37</v>
      </c>
      <c r="N39" s="75" t="s">
        <v>10</v>
      </c>
      <c r="O39" s="64">
        <f>IF(G39=15,VLOOKUP(N39,'Подъем туловища'!$A$2:$B$72,2,1),IF(G39=14,VLOOKUP(N39,'Подъем туловища'!$D$2:$E$72,2,1),IF(G39=13,VLOOKUP(N39,'Подъем туловища'!$G$2:$H$72,2,1),IF(G39=12,VLOOKUP(N39,'Подъем туловища'!$J$2:$K$72,2,1),""))))</f>
        <v>35</v>
      </c>
      <c r="P39" s="75" t="s">
        <v>10</v>
      </c>
      <c r="Q39" s="64">
        <f>IF(G39=15,VLOOKUP(P39,'Наклон вперед'!$A$2:$B$72,2,1),IF(G39=14,VLOOKUP(P39,'Наклон вперед'!$D$2:$E$72,2,1),IF(G39=13,VLOOKUP(P39,'Наклон вперед'!$G$2:$H$72,2,1),IF(G39=12,VLOOKUP(P39,'Наклон вперед'!$J$2:$K$72,2,1),""))))</f>
        <v>37</v>
      </c>
      <c r="R39" s="75">
        <v>207</v>
      </c>
      <c r="S39" s="64">
        <f>IF(G39=15,VLOOKUP(R39,'Прыжок с места'!$A$2:$B$72,2,1),IF(G39=14,VLOOKUP(R39,'Прыжок с места'!$D$2:$E$72,2,1),IF(G39=13,VLOOKUP(R39,'Прыжок с места'!$G$2:$H$72,2,1),IF(G39=12,VLOOKUP(R39,'Прыжок с места'!$J$2:$K$72,2,1),""))))</f>
        <v>32</v>
      </c>
      <c r="T39" s="76">
        <f t="shared" si="1"/>
        <v>190</v>
      </c>
      <c r="U39" s="76">
        <f t="shared" si="2"/>
        <v>24</v>
      </c>
    </row>
    <row r="40" spans="1:21" x14ac:dyDescent="0.25">
      <c r="A40" s="71">
        <v>33</v>
      </c>
      <c r="B40" s="70"/>
      <c r="C40" s="71" t="s">
        <v>36</v>
      </c>
      <c r="D40" s="71"/>
      <c r="E40" s="71"/>
      <c r="F40" s="72">
        <v>39597</v>
      </c>
      <c r="G40" s="63">
        <f t="shared" ref="G40:G71" si="3">DATEDIF(F40,$B$3,"y")</f>
        <v>13</v>
      </c>
      <c r="H40" s="73">
        <v>2.5115740740740741E-3</v>
      </c>
      <c r="I40" s="64">
        <f>IF(G40=15,VLOOKUP(H40,'Бег 1000 м'!$A$2:$B$200,2,1),IF(G40=14,VLOOKUP(H40,'Бег 1000 м'!$D$2:$E$200,2,1),IF(G40=13,VLOOKUP(H40,'Бег 1000 м'!$G$2:$H$200,2,1),IF(G40=12,VLOOKUP(H40,'Бег 1000 м'!$J$2:$K$200,2,1),""))))</f>
        <v>48</v>
      </c>
      <c r="J40" s="74"/>
      <c r="K40" s="64">
        <f>IF(G40=15,VLOOKUP(J40,'Бег 60 м'!$A$2:$B$74,2,1),IF(G40=14,VLOOKUP(J40,'Бег 60 м'!$D$2:$E$74,2,1),IF(G40=13,VLOOKUP(J40,'Бег 60 м'!$G$2:$H$74,2,1),IF(G40=12,VLOOKUP(J40,'Бег 60 м'!$J$2:$K$74,2,1),""))))</f>
        <v>0</v>
      </c>
      <c r="L40" s="75" t="s">
        <v>10</v>
      </c>
      <c r="M40" s="64">
        <f>IF(G40=15,VLOOKUP(L40,'Подт Отж'!$A$2:$B$72,2,1),IF(G40=14,VLOOKUP(L40,'Подт Отж'!$D$2:$E$72,2,1),IF(G40=13,VLOOKUP(L40,'Подт Отж'!$G$2:$H$72,2,1),IF(G40=12,VLOOKUP(L40,'Подт Отж'!$J$2:$K$72,2,1),""))))</f>
        <v>37</v>
      </c>
      <c r="N40" s="75">
        <v>27</v>
      </c>
      <c r="O40" s="64">
        <f>IF(G40=15,VLOOKUP(N40,'Подъем туловища'!$A$2:$B$72,2,1),IF(G40=14,VLOOKUP(N40,'Подъем туловища'!$D$2:$E$72,2,1),IF(G40=13,VLOOKUP(N40,'Подъем туловища'!$G$2:$H$72,2,1),IF(G40=12,VLOOKUP(N40,'Подъем туловища'!$J$2:$K$72,2,1),""))))</f>
        <v>32</v>
      </c>
      <c r="P40" s="75">
        <v>11</v>
      </c>
      <c r="Q40" s="64">
        <f>IF(G40=15,VLOOKUP(P40,'Наклон вперед'!$A$2:$B$72,2,1),IF(G40=14,VLOOKUP(P40,'Наклон вперед'!$D$2:$E$72,2,1),IF(G40=13,VLOOKUP(P40,'Наклон вперед'!$G$2:$H$72,2,1),IF(G40=12,VLOOKUP(P40,'Наклон вперед'!$J$2:$K$72,2,1),""))))</f>
        <v>32</v>
      </c>
      <c r="R40" s="75">
        <v>208</v>
      </c>
      <c r="S40" s="64">
        <f>IF(G40=15,VLOOKUP(R40,'Прыжок с места'!$A$2:$B$72,2,1),IF(G40=14,VLOOKUP(R40,'Прыжок с места'!$D$2:$E$72,2,1),IF(G40=13,VLOOKUP(R40,'Прыжок с места'!$G$2:$H$72,2,1),IF(G40=12,VLOOKUP(R40,'Прыжок с места'!$J$2:$K$72,2,1),""))))</f>
        <v>33</v>
      </c>
      <c r="T40" s="76">
        <f t="shared" ref="T40:T71" si="4">SUM(I40,K40,M40,O40,Q40,S40,)</f>
        <v>182</v>
      </c>
      <c r="U40" s="76">
        <f t="shared" ref="U40:U71" si="5">RANK(T40,$T$8:$T$77)</f>
        <v>43</v>
      </c>
    </row>
    <row r="41" spans="1:21" x14ac:dyDescent="0.25">
      <c r="A41" s="71">
        <v>34</v>
      </c>
      <c r="B41" s="70"/>
      <c r="C41" s="71" t="s">
        <v>36</v>
      </c>
      <c r="D41" s="71"/>
      <c r="E41" s="71"/>
      <c r="F41" s="72">
        <v>39597</v>
      </c>
      <c r="G41" s="63">
        <f t="shared" si="3"/>
        <v>13</v>
      </c>
      <c r="H41" s="73">
        <v>2.5231481481481481E-3</v>
      </c>
      <c r="I41" s="64">
        <f>IF(G41=15,VLOOKUP(H41,'Бег 1000 м'!$A$2:$B$200,2,1),IF(G41=14,VLOOKUP(H41,'Бег 1000 м'!$D$2:$E$200,2,1),IF(G41=13,VLOOKUP(H41,'Бег 1000 м'!$G$2:$H$200,2,1),IF(G41=12,VLOOKUP(H41,'Бег 1000 м'!$J$2:$K$200,2,1),""))))</f>
        <v>47</v>
      </c>
      <c r="J41" s="74"/>
      <c r="K41" s="64">
        <f>IF(G41=15,VLOOKUP(J41,'Бег 60 м'!$A$2:$B$74,2,1),IF(G41=14,VLOOKUP(J41,'Бег 60 м'!$D$2:$E$74,2,1),IF(G41=13,VLOOKUP(J41,'Бег 60 м'!$G$2:$H$74,2,1),IF(G41=12,VLOOKUP(J41,'Бег 60 м'!$J$2:$K$74,2,1),""))))</f>
        <v>0</v>
      </c>
      <c r="L41" s="75" t="s">
        <v>10</v>
      </c>
      <c r="M41" s="64">
        <f>IF(G41=15,VLOOKUP(L41,'Подт Отж'!$A$2:$B$72,2,1),IF(G41=14,VLOOKUP(L41,'Подт Отж'!$D$2:$E$72,2,1),IF(G41=13,VLOOKUP(L41,'Подт Отж'!$G$2:$H$72,2,1),IF(G41=12,VLOOKUP(L41,'Подт Отж'!$J$2:$K$72,2,1),""))))</f>
        <v>37</v>
      </c>
      <c r="N41" s="75" t="s">
        <v>10</v>
      </c>
      <c r="O41" s="64">
        <f>IF(G41=15,VLOOKUP(N41,'Подъем туловища'!$A$2:$B$72,2,1),IF(G41=14,VLOOKUP(N41,'Подъем туловища'!$D$2:$E$72,2,1),IF(G41=13,VLOOKUP(N41,'Подъем туловища'!$G$2:$H$72,2,1),IF(G41=12,VLOOKUP(N41,'Подъем туловища'!$J$2:$K$72,2,1),""))))</f>
        <v>35</v>
      </c>
      <c r="P41" s="75" t="s">
        <v>10</v>
      </c>
      <c r="Q41" s="64">
        <f>IF(G41=15,VLOOKUP(P41,'Наклон вперед'!$A$2:$B$72,2,1),IF(G41=14,VLOOKUP(P41,'Наклон вперед'!$D$2:$E$72,2,1),IF(G41=13,VLOOKUP(P41,'Наклон вперед'!$G$2:$H$72,2,1),IF(G41=12,VLOOKUP(P41,'Наклон вперед'!$J$2:$K$72,2,1),""))))</f>
        <v>37</v>
      </c>
      <c r="R41" s="75">
        <v>209</v>
      </c>
      <c r="S41" s="64">
        <f>IF(G41=15,VLOOKUP(R41,'Прыжок с места'!$A$2:$B$72,2,1),IF(G41=14,VLOOKUP(R41,'Прыжок с места'!$D$2:$E$72,2,1),IF(G41=13,VLOOKUP(R41,'Прыжок с места'!$G$2:$H$72,2,1),IF(G41=12,VLOOKUP(R41,'Прыжок с места'!$J$2:$K$72,2,1),""))))</f>
        <v>34</v>
      </c>
      <c r="T41" s="76">
        <f t="shared" si="4"/>
        <v>190</v>
      </c>
      <c r="U41" s="76">
        <f t="shared" si="5"/>
        <v>24</v>
      </c>
    </row>
    <row r="42" spans="1:21" x14ac:dyDescent="0.25">
      <c r="A42" s="71">
        <v>35</v>
      </c>
      <c r="B42" s="70"/>
      <c r="C42" s="71" t="s">
        <v>36</v>
      </c>
      <c r="D42" s="71"/>
      <c r="E42" s="71"/>
      <c r="F42" s="72">
        <v>39597</v>
      </c>
      <c r="G42" s="63">
        <f t="shared" si="3"/>
        <v>13</v>
      </c>
      <c r="H42" s="73">
        <v>2.5347222222222221E-3</v>
      </c>
      <c r="I42" s="64">
        <f>IF(G42=15,VLOOKUP(H42,'Бег 1000 м'!$A$2:$B$200,2,1),IF(G42=14,VLOOKUP(H42,'Бег 1000 м'!$D$2:$E$200,2,1),IF(G42=13,VLOOKUP(H42,'Бег 1000 м'!$G$2:$H$200,2,1),IF(G42=12,VLOOKUP(H42,'Бег 1000 м'!$J$2:$K$200,2,1),""))))</f>
        <v>46</v>
      </c>
      <c r="J42" s="74"/>
      <c r="K42" s="64">
        <f>IF(G42=15,VLOOKUP(J42,'Бег 60 м'!$A$2:$B$74,2,1),IF(G42=14,VLOOKUP(J42,'Бег 60 м'!$D$2:$E$74,2,1),IF(G42=13,VLOOKUP(J42,'Бег 60 м'!$G$2:$H$74,2,1),IF(G42=12,VLOOKUP(J42,'Бег 60 м'!$J$2:$K$74,2,1),""))))</f>
        <v>0</v>
      </c>
      <c r="L42" s="75">
        <v>9</v>
      </c>
      <c r="M42" s="64">
        <f>IF(G42=15,VLOOKUP(L42,'Подт Отж'!$A$2:$B$72,2,1),IF(G42=14,VLOOKUP(L42,'Подт Отж'!$D$2:$E$72,2,1),IF(G42=13,VLOOKUP(L42,'Подт Отж'!$G$2:$H$72,2,1),IF(G42=12,VLOOKUP(L42,'Подт Отж'!$J$2:$K$72,2,1),""))))</f>
        <v>34</v>
      </c>
      <c r="N42" s="75">
        <v>28</v>
      </c>
      <c r="O42" s="64">
        <f>IF(G42=15,VLOOKUP(N42,'Подъем туловища'!$A$2:$B$72,2,1),IF(G42=14,VLOOKUP(N42,'Подъем туловища'!$D$2:$E$72,2,1),IF(G42=13,VLOOKUP(N42,'Подъем туловища'!$G$2:$H$72,2,1),IF(G42=12,VLOOKUP(N42,'Подъем туловища'!$J$2:$K$72,2,1),""))))</f>
        <v>34</v>
      </c>
      <c r="P42" s="75" t="s">
        <v>10</v>
      </c>
      <c r="Q42" s="64">
        <f>IF(G42=15,VLOOKUP(P42,'Наклон вперед'!$A$2:$B$72,2,1),IF(G42=14,VLOOKUP(P42,'Наклон вперед'!$D$2:$E$72,2,1),IF(G42=13,VLOOKUP(P42,'Наклон вперед'!$G$2:$H$72,2,1),IF(G42=12,VLOOKUP(P42,'Наклон вперед'!$J$2:$K$72,2,1),""))))</f>
        <v>37</v>
      </c>
      <c r="R42" s="75">
        <v>210</v>
      </c>
      <c r="S42" s="64">
        <f>IF(G42=15,VLOOKUP(R42,'Прыжок с места'!$A$2:$B$72,2,1),IF(G42=14,VLOOKUP(R42,'Прыжок с места'!$D$2:$E$72,2,1),IF(G42=13,VLOOKUP(R42,'Прыжок с места'!$G$2:$H$72,2,1),IF(G42=12,VLOOKUP(R42,'Прыжок с места'!$J$2:$K$72,2,1),""))))</f>
        <v>35</v>
      </c>
      <c r="T42" s="76">
        <f t="shared" si="4"/>
        <v>186</v>
      </c>
      <c r="U42" s="76">
        <f t="shared" si="5"/>
        <v>34</v>
      </c>
    </row>
    <row r="43" spans="1:21" x14ac:dyDescent="0.25">
      <c r="A43" s="71">
        <v>36</v>
      </c>
      <c r="B43" s="70"/>
      <c r="C43" s="71" t="s">
        <v>36</v>
      </c>
      <c r="D43" s="71"/>
      <c r="E43" s="71"/>
      <c r="F43" s="72">
        <v>39597</v>
      </c>
      <c r="G43" s="63">
        <f t="shared" si="3"/>
        <v>13</v>
      </c>
      <c r="H43" s="73">
        <v>2.5462962962962961E-3</v>
      </c>
      <c r="I43" s="64">
        <f>IF(G43=15,VLOOKUP(H43,'Бег 1000 м'!$A$2:$B$200,2,1),IF(G43=14,VLOOKUP(H43,'Бег 1000 м'!$D$2:$E$200,2,1),IF(G43=13,VLOOKUP(H43,'Бег 1000 м'!$G$2:$H$200,2,1),IF(G43=12,VLOOKUP(H43,'Бег 1000 м'!$J$2:$K$200,2,1),""))))</f>
        <v>45</v>
      </c>
      <c r="J43" s="74"/>
      <c r="K43" s="64">
        <f>IF(G43=15,VLOOKUP(J43,'Бег 60 м'!$A$2:$B$74,2,1),IF(G43=14,VLOOKUP(J43,'Бег 60 м'!$D$2:$E$74,2,1),IF(G43=13,VLOOKUP(J43,'Бег 60 м'!$G$2:$H$74,2,1),IF(G43=12,VLOOKUP(J43,'Бег 60 м'!$J$2:$K$74,2,1),""))))</f>
        <v>0</v>
      </c>
      <c r="L43" s="75" t="s">
        <v>10</v>
      </c>
      <c r="M43" s="64">
        <f>IF(G43=15,VLOOKUP(L43,'Подт Отж'!$A$2:$B$72,2,1),IF(G43=14,VLOOKUP(L43,'Подт Отж'!$D$2:$E$72,2,1),IF(G43=13,VLOOKUP(L43,'Подт Отж'!$G$2:$H$72,2,1),IF(G43=12,VLOOKUP(L43,'Подт Отж'!$J$2:$K$72,2,1),""))))</f>
        <v>37</v>
      </c>
      <c r="N43" s="75" t="s">
        <v>10</v>
      </c>
      <c r="O43" s="64">
        <f>IF(G43=15,VLOOKUP(N43,'Подъем туловища'!$A$2:$B$72,2,1),IF(G43=14,VLOOKUP(N43,'Подъем туловища'!$D$2:$E$72,2,1),IF(G43=13,VLOOKUP(N43,'Подъем туловища'!$G$2:$H$72,2,1),IF(G43=12,VLOOKUP(N43,'Подъем туловища'!$J$2:$K$72,2,1),""))))</f>
        <v>35</v>
      </c>
      <c r="P43" s="75">
        <v>12</v>
      </c>
      <c r="Q43" s="64">
        <f>IF(G43=15,VLOOKUP(P43,'Наклон вперед'!$A$2:$B$72,2,1),IF(G43=14,VLOOKUP(P43,'Наклон вперед'!$D$2:$E$72,2,1),IF(G43=13,VLOOKUP(P43,'Наклон вперед'!$G$2:$H$72,2,1),IF(G43=12,VLOOKUP(P43,'Наклон вперед'!$J$2:$K$72,2,1),""))))</f>
        <v>35</v>
      </c>
      <c r="R43" s="75">
        <v>211</v>
      </c>
      <c r="S43" s="64">
        <f>IF(G43=15,VLOOKUP(R43,'Прыжок с места'!$A$2:$B$72,2,1),IF(G43=14,VLOOKUP(R43,'Прыжок с места'!$D$2:$E$72,2,1),IF(G43=13,VLOOKUP(R43,'Прыжок с места'!$G$2:$H$72,2,1),IF(G43=12,VLOOKUP(R43,'Прыжок с места'!$J$2:$K$72,2,1),""))))</f>
        <v>36</v>
      </c>
      <c r="T43" s="76">
        <f t="shared" si="4"/>
        <v>188</v>
      </c>
      <c r="U43" s="76">
        <f t="shared" si="5"/>
        <v>28</v>
      </c>
    </row>
    <row r="44" spans="1:21" x14ac:dyDescent="0.25">
      <c r="A44" s="71">
        <v>37</v>
      </c>
      <c r="B44" s="70"/>
      <c r="C44" s="71" t="s">
        <v>36</v>
      </c>
      <c r="D44" s="71"/>
      <c r="E44" s="71"/>
      <c r="F44" s="72">
        <v>39597</v>
      </c>
      <c r="G44" s="63">
        <f t="shared" si="3"/>
        <v>13</v>
      </c>
      <c r="H44" s="73">
        <v>2.5694444444444445E-3</v>
      </c>
      <c r="I44" s="64">
        <f>IF(G44=15,VLOOKUP(H44,'Бег 1000 м'!$A$2:$B$200,2,1),IF(G44=14,VLOOKUP(H44,'Бег 1000 м'!$D$2:$E$200,2,1),IF(G44=13,VLOOKUP(H44,'Бег 1000 м'!$G$2:$H$200,2,1),IF(G44=12,VLOOKUP(H44,'Бег 1000 м'!$J$2:$K$200,2,1),""))))</f>
        <v>43</v>
      </c>
      <c r="J44" s="74"/>
      <c r="K44" s="64">
        <f>IF(G44=15,VLOOKUP(J44,'Бег 60 м'!$A$2:$B$74,2,1),IF(G44=14,VLOOKUP(J44,'Бег 60 м'!$D$2:$E$74,2,1),IF(G44=13,VLOOKUP(J44,'Бег 60 м'!$G$2:$H$74,2,1),IF(G44=12,VLOOKUP(J44,'Бег 60 м'!$J$2:$K$74,2,1),""))))</f>
        <v>0</v>
      </c>
      <c r="L44" s="75" t="s">
        <v>10</v>
      </c>
      <c r="M44" s="64">
        <f>IF(G44=15,VLOOKUP(L44,'Подт Отж'!$A$2:$B$72,2,1),IF(G44=14,VLOOKUP(L44,'Подт Отж'!$D$2:$E$72,2,1),IF(G44=13,VLOOKUP(L44,'Подт Отж'!$G$2:$H$72,2,1),IF(G44=12,VLOOKUP(L44,'Подт Отж'!$J$2:$K$72,2,1),""))))</f>
        <v>37</v>
      </c>
      <c r="N44" s="75">
        <v>29</v>
      </c>
      <c r="O44" s="64">
        <f>IF(G44=15,VLOOKUP(N44,'Подъем туловища'!$A$2:$B$72,2,1),IF(G44=14,VLOOKUP(N44,'Подъем туловища'!$D$2:$E$72,2,1),IF(G44=13,VLOOKUP(N44,'Подъем туловища'!$G$2:$H$72,2,1),IF(G44=12,VLOOKUP(N44,'Подъем туловища'!$J$2:$K$72,2,1),""))))</f>
        <v>36</v>
      </c>
      <c r="P44" s="75" t="s">
        <v>10</v>
      </c>
      <c r="Q44" s="64">
        <f>IF(G44=15,VLOOKUP(P44,'Наклон вперед'!$A$2:$B$72,2,1),IF(G44=14,VLOOKUP(P44,'Наклон вперед'!$D$2:$E$72,2,1),IF(G44=13,VLOOKUP(P44,'Наклон вперед'!$G$2:$H$72,2,1),IF(G44=12,VLOOKUP(P44,'Наклон вперед'!$J$2:$K$72,2,1),""))))</f>
        <v>37</v>
      </c>
      <c r="R44" s="75">
        <v>212</v>
      </c>
      <c r="S44" s="64">
        <f>IF(G44=15,VLOOKUP(R44,'Прыжок с места'!$A$2:$B$72,2,1),IF(G44=14,VLOOKUP(R44,'Прыжок с места'!$D$2:$E$72,2,1),IF(G44=13,VLOOKUP(R44,'Прыжок с места'!$G$2:$H$72,2,1),IF(G44=12,VLOOKUP(R44,'Прыжок с места'!$J$2:$K$72,2,1),""))))</f>
        <v>37</v>
      </c>
      <c r="T44" s="76">
        <f t="shared" si="4"/>
        <v>190</v>
      </c>
      <c r="U44" s="76">
        <f t="shared" si="5"/>
        <v>24</v>
      </c>
    </row>
    <row r="45" spans="1:21" x14ac:dyDescent="0.25">
      <c r="A45" s="71">
        <v>38</v>
      </c>
      <c r="B45" s="70"/>
      <c r="C45" s="71" t="s">
        <v>36</v>
      </c>
      <c r="D45" s="71"/>
      <c r="E45" s="71"/>
      <c r="F45" s="72">
        <v>39597</v>
      </c>
      <c r="G45" s="63">
        <f t="shared" si="3"/>
        <v>13</v>
      </c>
      <c r="H45" s="73">
        <v>2.5925925925925925E-3</v>
      </c>
      <c r="I45" s="64">
        <f>IF(G45=15,VLOOKUP(H45,'Бег 1000 м'!$A$2:$B$200,2,1),IF(G45=14,VLOOKUP(H45,'Бег 1000 м'!$D$2:$E$200,2,1),IF(G45=13,VLOOKUP(H45,'Бег 1000 м'!$G$2:$H$200,2,1),IF(G45=12,VLOOKUP(H45,'Бег 1000 м'!$J$2:$K$200,2,1),""))))</f>
        <v>41</v>
      </c>
      <c r="J45" s="74"/>
      <c r="K45" s="64">
        <f>IF(G45=15,VLOOKUP(J45,'Бег 60 м'!$A$2:$B$74,2,1),IF(G45=14,VLOOKUP(J45,'Бег 60 м'!$D$2:$E$74,2,1),IF(G45=13,VLOOKUP(J45,'Бег 60 м'!$G$2:$H$74,2,1),IF(G45=12,VLOOKUP(J45,'Бег 60 м'!$J$2:$K$74,2,1),""))))</f>
        <v>0</v>
      </c>
      <c r="L45" s="75" t="s">
        <v>10</v>
      </c>
      <c r="M45" s="64">
        <f>IF(G45=15,VLOOKUP(L45,'Подт Отж'!$A$2:$B$72,2,1),IF(G45=14,VLOOKUP(L45,'Подт Отж'!$D$2:$E$72,2,1),IF(G45=13,VLOOKUP(L45,'Подт Отж'!$G$2:$H$72,2,1),IF(G45=12,VLOOKUP(L45,'Подт Отж'!$J$2:$K$72,2,1),""))))</f>
        <v>37</v>
      </c>
      <c r="N45" s="75" t="s">
        <v>10</v>
      </c>
      <c r="O45" s="64">
        <f>IF(G45=15,VLOOKUP(N45,'Подъем туловища'!$A$2:$B$72,2,1),IF(G45=14,VLOOKUP(N45,'Подъем туловища'!$D$2:$E$72,2,1),IF(G45=13,VLOOKUP(N45,'Подъем туловища'!$G$2:$H$72,2,1),IF(G45=12,VLOOKUP(N45,'Подъем туловища'!$J$2:$K$72,2,1),""))))</f>
        <v>35</v>
      </c>
      <c r="P45" s="75" t="s">
        <v>10</v>
      </c>
      <c r="Q45" s="64">
        <f>IF(G45=15,VLOOKUP(P45,'Наклон вперед'!$A$2:$B$72,2,1),IF(G45=14,VLOOKUP(P45,'Наклон вперед'!$D$2:$E$72,2,1),IF(G45=13,VLOOKUP(P45,'Наклон вперед'!$G$2:$H$72,2,1),IF(G45=12,VLOOKUP(P45,'Наклон вперед'!$J$2:$K$72,2,1),""))))</f>
        <v>37</v>
      </c>
      <c r="R45" s="75">
        <v>213</v>
      </c>
      <c r="S45" s="64">
        <f>IF(G45=15,VLOOKUP(R45,'Прыжок с места'!$A$2:$B$72,2,1),IF(G45=14,VLOOKUP(R45,'Прыжок с места'!$D$2:$E$72,2,1),IF(G45=13,VLOOKUP(R45,'Прыжок с места'!$G$2:$H$72,2,1),IF(G45=12,VLOOKUP(R45,'Прыжок с места'!$J$2:$K$72,2,1),""))))</f>
        <v>38</v>
      </c>
      <c r="T45" s="76">
        <f t="shared" si="4"/>
        <v>188</v>
      </c>
      <c r="U45" s="76">
        <f t="shared" si="5"/>
        <v>28</v>
      </c>
    </row>
    <row r="46" spans="1:21" x14ac:dyDescent="0.25">
      <c r="A46" s="71">
        <v>39</v>
      </c>
      <c r="B46" s="70"/>
      <c r="C46" s="71" t="s">
        <v>36</v>
      </c>
      <c r="D46" s="71"/>
      <c r="E46" s="71"/>
      <c r="F46" s="72">
        <v>39597</v>
      </c>
      <c r="G46" s="63">
        <f t="shared" si="3"/>
        <v>13</v>
      </c>
      <c r="H46" s="73">
        <v>2.615740740740741E-3</v>
      </c>
      <c r="I46" s="64">
        <f>IF(G46=15,VLOOKUP(H46,'Бег 1000 м'!$A$2:$B$200,2,1),IF(G46=14,VLOOKUP(H46,'Бег 1000 м'!$D$2:$E$200,2,1),IF(G46=13,VLOOKUP(H46,'Бег 1000 м'!$G$2:$H$200,2,1),IF(G46=12,VLOOKUP(H46,'Бег 1000 м'!$J$2:$K$200,2,1),""))))</f>
        <v>39</v>
      </c>
      <c r="J46" s="74"/>
      <c r="K46" s="64">
        <f>IF(G46=15,VLOOKUP(J46,'Бег 60 м'!$A$2:$B$74,2,1),IF(G46=14,VLOOKUP(J46,'Бег 60 м'!$D$2:$E$74,2,1),IF(G46=13,VLOOKUP(J46,'Бег 60 м'!$G$2:$H$74,2,1),IF(G46=12,VLOOKUP(J46,'Бег 60 м'!$J$2:$K$74,2,1),""))))</f>
        <v>0</v>
      </c>
      <c r="L46" s="75">
        <v>10</v>
      </c>
      <c r="M46" s="64">
        <f>IF(G46=15,VLOOKUP(L46,'Подт Отж'!$A$2:$B$72,2,1),IF(G46=14,VLOOKUP(L46,'Подт Отж'!$D$2:$E$72,2,1),IF(G46=13,VLOOKUP(L46,'Подт Отж'!$G$2:$H$72,2,1),IF(G46=12,VLOOKUP(L46,'Подт Отж'!$J$2:$K$72,2,1),""))))</f>
        <v>38</v>
      </c>
      <c r="N46" s="75">
        <v>30</v>
      </c>
      <c r="O46" s="64">
        <f>IF(G46=15,VLOOKUP(N46,'Подъем туловища'!$A$2:$B$72,2,1),IF(G46=14,VLOOKUP(N46,'Подъем туловища'!$D$2:$E$72,2,1),IF(G46=13,VLOOKUP(N46,'Подъем туловища'!$G$2:$H$72,2,1),IF(G46=12,VLOOKUP(N46,'Подъем туловища'!$J$2:$K$72,2,1),""))))</f>
        <v>38</v>
      </c>
      <c r="P46" s="75">
        <v>13</v>
      </c>
      <c r="Q46" s="64">
        <f>IF(G46=15,VLOOKUP(P46,'Наклон вперед'!$A$2:$B$72,2,1),IF(G46=14,VLOOKUP(P46,'Наклон вперед'!$D$2:$E$72,2,1),IF(G46=13,VLOOKUP(P46,'Наклон вперед'!$G$2:$H$72,2,1),IF(G46=12,VLOOKUP(P46,'Наклон вперед'!$J$2:$K$72,2,1),""))))</f>
        <v>38</v>
      </c>
      <c r="R46" s="75">
        <v>214</v>
      </c>
      <c r="S46" s="64">
        <f>IF(G46=15,VLOOKUP(R46,'Прыжок с места'!$A$2:$B$72,2,1),IF(G46=14,VLOOKUP(R46,'Прыжок с места'!$D$2:$E$72,2,1),IF(G46=13,VLOOKUP(R46,'Прыжок с места'!$G$2:$H$72,2,1),IF(G46=12,VLOOKUP(R46,'Прыжок с места'!$J$2:$K$72,2,1),""))))</f>
        <v>39</v>
      </c>
      <c r="T46" s="76">
        <f t="shared" si="4"/>
        <v>192</v>
      </c>
      <c r="U46" s="76">
        <f t="shared" si="5"/>
        <v>21</v>
      </c>
    </row>
    <row r="47" spans="1:21" x14ac:dyDescent="0.25">
      <c r="A47" s="71">
        <v>40</v>
      </c>
      <c r="B47" s="70"/>
      <c r="C47" s="71" t="s">
        <v>36</v>
      </c>
      <c r="D47" s="71"/>
      <c r="E47" s="71"/>
      <c r="F47" s="72">
        <v>39597</v>
      </c>
      <c r="G47" s="63">
        <f t="shared" si="3"/>
        <v>13</v>
      </c>
      <c r="H47" s="73">
        <v>2.6388888888888885E-3</v>
      </c>
      <c r="I47" s="64">
        <f>IF(G47=15,VLOOKUP(H47,'Бег 1000 м'!$A$2:$B$200,2,1),IF(G47=14,VLOOKUP(H47,'Бег 1000 м'!$D$2:$E$200,2,1),IF(G47=13,VLOOKUP(H47,'Бег 1000 м'!$G$2:$H$200,2,1),IF(G47=12,VLOOKUP(H47,'Бег 1000 м'!$J$2:$K$200,2,1),""))))</f>
        <v>38</v>
      </c>
      <c r="J47" s="74"/>
      <c r="K47" s="64">
        <f>IF(G47=15,VLOOKUP(J47,'Бег 60 м'!$A$2:$B$74,2,1),IF(G47=14,VLOOKUP(J47,'Бег 60 м'!$D$2:$E$74,2,1),IF(G47=13,VLOOKUP(J47,'Бег 60 м'!$G$2:$H$74,2,1),IF(G47=12,VLOOKUP(J47,'Бег 60 м'!$J$2:$K$74,2,1),""))))</f>
        <v>0</v>
      </c>
      <c r="L47" s="75" t="s">
        <v>10</v>
      </c>
      <c r="M47" s="64">
        <f>IF(G47=15,VLOOKUP(L47,'Подт Отж'!$A$2:$B$72,2,1),IF(G47=14,VLOOKUP(L47,'Подт Отж'!$D$2:$E$72,2,1),IF(G47=13,VLOOKUP(L47,'Подт Отж'!$G$2:$H$72,2,1),IF(G47=12,VLOOKUP(L47,'Подт Отж'!$J$2:$K$72,2,1),""))))</f>
        <v>37</v>
      </c>
      <c r="N47" s="75"/>
      <c r="O47" s="64">
        <f>IF(G47=15,VLOOKUP(N47,'Подъем туловища'!$A$2:$B$72,2,1),IF(G47=14,VLOOKUP(N47,'Подъем туловища'!$D$2:$E$72,2,1),IF(G47=13,VLOOKUP(N47,'Подъем туловища'!$G$2:$H$72,2,1),IF(G47=12,VLOOKUP(N47,'Подъем туловища'!$J$2:$K$72,2,1),""))))</f>
        <v>0</v>
      </c>
      <c r="P47" s="75" t="s">
        <v>10</v>
      </c>
      <c r="Q47" s="64">
        <f>IF(G47=15,VLOOKUP(P47,'Наклон вперед'!$A$2:$B$72,2,1),IF(G47=14,VLOOKUP(P47,'Наклон вперед'!$D$2:$E$72,2,1),IF(G47=13,VLOOKUP(P47,'Наклон вперед'!$G$2:$H$72,2,1),IF(G47=12,VLOOKUP(P47,'Наклон вперед'!$J$2:$K$72,2,1),""))))</f>
        <v>37</v>
      </c>
      <c r="R47" s="75">
        <v>215</v>
      </c>
      <c r="S47" s="64">
        <f>IF(G47=15,VLOOKUP(R47,'Прыжок с места'!$A$2:$B$72,2,1),IF(G47=14,VLOOKUP(R47,'Прыжок с места'!$D$2:$E$72,2,1),IF(G47=13,VLOOKUP(R47,'Прыжок с места'!$G$2:$H$72,2,1),IF(G47=12,VLOOKUP(R47,'Прыжок с места'!$J$2:$K$72,2,1),""))))</f>
        <v>40</v>
      </c>
      <c r="T47" s="76">
        <f t="shared" si="4"/>
        <v>152</v>
      </c>
      <c r="U47" s="76">
        <f t="shared" si="5"/>
        <v>56</v>
      </c>
    </row>
    <row r="48" spans="1:21" x14ac:dyDescent="0.25">
      <c r="A48" s="71">
        <v>41</v>
      </c>
      <c r="B48" s="70"/>
      <c r="C48" s="71" t="s">
        <v>36</v>
      </c>
      <c r="D48" s="71"/>
      <c r="E48" s="71"/>
      <c r="F48" s="72">
        <v>39597</v>
      </c>
      <c r="G48" s="63">
        <f t="shared" si="3"/>
        <v>13</v>
      </c>
      <c r="H48" s="73">
        <v>2.6620370370370374E-3</v>
      </c>
      <c r="I48" s="64">
        <f>IF(G48=15,VLOOKUP(H48,'Бег 1000 м'!$A$2:$B$200,2,1),IF(G48=14,VLOOKUP(H48,'Бег 1000 м'!$D$2:$E$200,2,1),IF(G48=13,VLOOKUP(H48,'Бег 1000 м'!$G$2:$H$200,2,1),IF(G48=12,VLOOKUP(H48,'Бег 1000 м'!$J$2:$K$200,2,1),""))))</f>
        <v>37</v>
      </c>
      <c r="J48" s="74"/>
      <c r="K48" s="64">
        <f>IF(G48=15,VLOOKUP(J48,'Бег 60 м'!$A$2:$B$74,2,1),IF(G48=14,VLOOKUP(J48,'Бег 60 м'!$D$2:$E$74,2,1),IF(G48=13,VLOOKUP(J48,'Бег 60 м'!$G$2:$H$74,2,1),IF(G48=12,VLOOKUP(J48,'Бег 60 м'!$J$2:$K$74,2,1),""))))</f>
        <v>0</v>
      </c>
      <c r="L48" s="75" t="s">
        <v>10</v>
      </c>
      <c r="M48" s="64">
        <f>IF(G48=15,VLOOKUP(L48,'Подт Отж'!$A$2:$B$72,2,1),IF(G48=14,VLOOKUP(L48,'Подт Отж'!$D$2:$E$72,2,1),IF(G48=13,VLOOKUP(L48,'Подт Отж'!$G$2:$H$72,2,1),IF(G48=12,VLOOKUP(L48,'Подт Отж'!$J$2:$K$72,2,1),""))))</f>
        <v>37</v>
      </c>
      <c r="N48" s="75">
        <v>31</v>
      </c>
      <c r="O48" s="64">
        <f>IF(G48=15,VLOOKUP(N48,'Подъем туловища'!$A$2:$B$72,2,1),IF(G48=14,VLOOKUP(N48,'Подъем туловища'!$D$2:$E$72,2,1),IF(G48=13,VLOOKUP(N48,'Подъем туловища'!$G$2:$H$72,2,1),IF(G48=12,VLOOKUP(N48,'Подъем туловища'!$J$2:$K$72,2,1),""))))</f>
        <v>40</v>
      </c>
      <c r="P48" s="75" t="s">
        <v>10</v>
      </c>
      <c r="Q48" s="64">
        <f>IF(G48=15,VLOOKUP(P48,'Наклон вперед'!$A$2:$B$72,2,1),IF(G48=14,VLOOKUP(P48,'Наклон вперед'!$D$2:$E$72,2,1),IF(G48=13,VLOOKUP(P48,'Наклон вперед'!$G$2:$H$72,2,1),IF(G48=12,VLOOKUP(P48,'Наклон вперед'!$J$2:$K$72,2,1),""))))</f>
        <v>37</v>
      </c>
      <c r="R48" s="75">
        <v>216</v>
      </c>
      <c r="S48" s="64">
        <f>IF(G48=15,VLOOKUP(R48,'Прыжок с места'!$A$2:$B$72,2,1),IF(G48=14,VLOOKUP(R48,'Прыжок с места'!$D$2:$E$72,2,1),IF(G48=13,VLOOKUP(R48,'Прыжок с места'!$G$2:$H$72,2,1),IF(G48=12,VLOOKUP(R48,'Прыжок с места'!$J$2:$K$72,2,1),""))))</f>
        <v>41</v>
      </c>
      <c r="T48" s="76">
        <f t="shared" si="4"/>
        <v>192</v>
      </c>
      <c r="U48" s="76">
        <f t="shared" si="5"/>
        <v>21</v>
      </c>
    </row>
    <row r="49" spans="1:21" x14ac:dyDescent="0.25">
      <c r="A49" s="71">
        <v>42</v>
      </c>
      <c r="B49" s="70"/>
      <c r="C49" s="71" t="s">
        <v>36</v>
      </c>
      <c r="D49" s="71"/>
      <c r="E49" s="71"/>
      <c r="F49" s="72">
        <v>39597</v>
      </c>
      <c r="G49" s="63">
        <f t="shared" si="3"/>
        <v>13</v>
      </c>
      <c r="H49" s="73">
        <v>2.685185185185185E-3</v>
      </c>
      <c r="I49" s="64">
        <f>IF(G49=15,VLOOKUP(H49,'Бег 1000 м'!$A$2:$B$200,2,1),IF(G49=14,VLOOKUP(H49,'Бег 1000 м'!$D$2:$E$200,2,1),IF(G49=13,VLOOKUP(H49,'Бег 1000 м'!$G$2:$H$200,2,1),IF(G49=12,VLOOKUP(H49,'Бег 1000 м'!$J$2:$K$200,2,1),""))))</f>
        <v>36</v>
      </c>
      <c r="J49" s="74"/>
      <c r="K49" s="64">
        <f>IF(G49=15,VLOOKUP(J49,'Бег 60 м'!$A$2:$B$74,2,1),IF(G49=14,VLOOKUP(J49,'Бег 60 м'!$D$2:$E$74,2,1),IF(G49=13,VLOOKUP(J49,'Бег 60 м'!$G$2:$H$74,2,1),IF(G49=12,VLOOKUP(J49,'Бег 60 м'!$J$2:$K$74,2,1),""))))</f>
        <v>0</v>
      </c>
      <c r="L49" s="75" t="s">
        <v>10</v>
      </c>
      <c r="M49" s="64">
        <f>IF(G49=15,VLOOKUP(L49,'Подт Отж'!$A$2:$B$72,2,1),IF(G49=14,VLOOKUP(L49,'Подт Отж'!$D$2:$E$72,2,1),IF(G49=13,VLOOKUP(L49,'Подт Отж'!$G$2:$H$72,2,1),IF(G49=12,VLOOKUP(L49,'Подт Отж'!$J$2:$K$72,2,1),""))))</f>
        <v>37</v>
      </c>
      <c r="N49" s="75" t="s">
        <v>10</v>
      </c>
      <c r="O49" s="64">
        <f>IF(G49=15,VLOOKUP(N49,'Подъем туловища'!$A$2:$B$72,2,1),IF(G49=14,VLOOKUP(N49,'Подъем туловища'!$D$2:$E$72,2,1),IF(G49=13,VLOOKUP(N49,'Подъем туловища'!$G$2:$H$72,2,1),IF(G49=12,VLOOKUP(N49,'Подъем туловища'!$J$2:$K$72,2,1),""))))</f>
        <v>35</v>
      </c>
      <c r="P49" s="75">
        <v>14</v>
      </c>
      <c r="Q49" s="64">
        <f>IF(G49=15,VLOOKUP(P49,'Наклон вперед'!$A$2:$B$72,2,1),IF(G49=14,VLOOKUP(P49,'Наклон вперед'!$D$2:$E$72,2,1),IF(G49=13,VLOOKUP(P49,'Наклон вперед'!$G$2:$H$72,2,1),IF(G49=12,VLOOKUP(P49,'Наклон вперед'!$J$2:$K$72,2,1),""))))</f>
        <v>41</v>
      </c>
      <c r="R49" s="75">
        <v>217</v>
      </c>
      <c r="S49" s="64">
        <f>IF(G49=15,VLOOKUP(R49,'Прыжок с места'!$A$2:$B$72,2,1),IF(G49=14,VLOOKUP(R49,'Прыжок с места'!$D$2:$E$72,2,1),IF(G49=13,VLOOKUP(R49,'Прыжок с места'!$G$2:$H$72,2,1),IF(G49=12,VLOOKUP(R49,'Прыжок с места'!$J$2:$K$72,2,1),""))))</f>
        <v>42</v>
      </c>
      <c r="T49" s="76">
        <f t="shared" si="4"/>
        <v>191</v>
      </c>
      <c r="U49" s="76">
        <f t="shared" si="5"/>
        <v>23</v>
      </c>
    </row>
    <row r="50" spans="1:21" x14ac:dyDescent="0.25">
      <c r="A50" s="71">
        <v>43</v>
      </c>
      <c r="B50" s="70"/>
      <c r="C50" s="71" t="s">
        <v>36</v>
      </c>
      <c r="D50" s="71"/>
      <c r="E50" s="71"/>
      <c r="F50" s="72">
        <v>39597</v>
      </c>
      <c r="G50" s="63">
        <f t="shared" si="3"/>
        <v>13</v>
      </c>
      <c r="H50" s="73">
        <v>2.7083333333333334E-3</v>
      </c>
      <c r="I50" s="64">
        <f>IF(G50=15,VLOOKUP(H50,'Бег 1000 м'!$A$2:$B$200,2,1),IF(G50=14,VLOOKUP(H50,'Бег 1000 м'!$D$2:$E$200,2,1),IF(G50=13,VLOOKUP(H50,'Бег 1000 м'!$G$2:$H$200,2,1),IF(G50=12,VLOOKUP(H50,'Бег 1000 м'!$J$2:$K$200,2,1),""))))</f>
        <v>35</v>
      </c>
      <c r="J50" s="74"/>
      <c r="K50" s="64">
        <f>IF(G50=15,VLOOKUP(J50,'Бег 60 м'!$A$2:$B$74,2,1),IF(G50=14,VLOOKUP(J50,'Бег 60 м'!$D$2:$E$74,2,1),IF(G50=13,VLOOKUP(J50,'Бег 60 м'!$G$2:$H$74,2,1),IF(G50=12,VLOOKUP(J50,'Бег 60 м'!$J$2:$K$74,2,1),""))))</f>
        <v>0</v>
      </c>
      <c r="L50" s="75">
        <v>11</v>
      </c>
      <c r="M50" s="64">
        <f>IF(G50=15,VLOOKUP(L50,'Подт Отж'!$A$2:$B$72,2,1),IF(G50=14,VLOOKUP(L50,'Подт Отж'!$D$2:$E$72,2,1),IF(G50=13,VLOOKUP(L50,'Подт Отж'!$G$2:$H$72,2,1),IF(G50=12,VLOOKUP(L50,'Подт Отж'!$J$2:$K$72,2,1),""))))</f>
        <v>42</v>
      </c>
      <c r="N50" s="75">
        <v>32</v>
      </c>
      <c r="O50" s="64">
        <f>IF(G50=15,VLOOKUP(N50,'Подъем туловища'!$A$2:$B$72,2,1),IF(G50=14,VLOOKUP(N50,'Подъем туловища'!$D$2:$E$72,2,1),IF(G50=13,VLOOKUP(N50,'Подъем туловища'!$G$2:$H$72,2,1),IF(G50=12,VLOOKUP(N50,'Подъем туловища'!$J$2:$K$72,2,1),""))))</f>
        <v>42</v>
      </c>
      <c r="P50" s="75" t="s">
        <v>10</v>
      </c>
      <c r="Q50" s="64">
        <f>IF(G50=15,VLOOKUP(P50,'Наклон вперед'!$A$2:$B$72,2,1),IF(G50=14,VLOOKUP(P50,'Наклон вперед'!$D$2:$E$72,2,1),IF(G50=13,VLOOKUP(P50,'Наклон вперед'!$G$2:$H$72,2,1),IF(G50=12,VLOOKUP(P50,'Наклон вперед'!$J$2:$K$72,2,1),""))))</f>
        <v>37</v>
      </c>
      <c r="R50" s="75">
        <v>218</v>
      </c>
      <c r="S50" s="64">
        <f>IF(G50=15,VLOOKUP(R50,'Прыжок с места'!$A$2:$B$72,2,1),IF(G50=14,VLOOKUP(R50,'Прыжок с места'!$D$2:$E$72,2,1),IF(G50=13,VLOOKUP(R50,'Прыжок с места'!$G$2:$H$72,2,1),IF(G50=12,VLOOKUP(R50,'Прыжок с места'!$J$2:$K$72,2,1),""))))</f>
        <v>43</v>
      </c>
      <c r="T50" s="76">
        <f t="shared" si="4"/>
        <v>199</v>
      </c>
      <c r="U50" s="76">
        <f t="shared" si="5"/>
        <v>19</v>
      </c>
    </row>
    <row r="51" spans="1:21" x14ac:dyDescent="0.25">
      <c r="A51" s="71">
        <v>44</v>
      </c>
      <c r="B51" s="70"/>
      <c r="C51" s="71" t="s">
        <v>36</v>
      </c>
      <c r="D51" s="71"/>
      <c r="E51" s="71"/>
      <c r="F51" s="72">
        <v>39597</v>
      </c>
      <c r="G51" s="63">
        <f t="shared" si="3"/>
        <v>13</v>
      </c>
      <c r="H51" s="73">
        <v>2.7314814814814819E-3</v>
      </c>
      <c r="I51" s="64">
        <f>IF(G51=15,VLOOKUP(H51,'Бег 1000 м'!$A$2:$B$200,2,1),IF(G51=14,VLOOKUP(H51,'Бег 1000 м'!$D$2:$E$200,2,1),IF(G51=13,VLOOKUP(H51,'Бег 1000 м'!$G$2:$H$200,2,1),IF(G51=12,VLOOKUP(H51,'Бег 1000 м'!$J$2:$K$200,2,1),""))))</f>
        <v>34</v>
      </c>
      <c r="J51" s="74"/>
      <c r="K51" s="64">
        <f>IF(G51=15,VLOOKUP(J51,'Бег 60 м'!$A$2:$B$74,2,1),IF(G51=14,VLOOKUP(J51,'Бег 60 м'!$D$2:$E$74,2,1),IF(G51=13,VLOOKUP(J51,'Бег 60 м'!$G$2:$H$74,2,1),IF(G51=12,VLOOKUP(J51,'Бег 60 м'!$J$2:$K$74,2,1),""))))</f>
        <v>0</v>
      </c>
      <c r="L51" s="75" t="s">
        <v>10</v>
      </c>
      <c r="M51" s="64">
        <f>IF(G51=15,VLOOKUP(L51,'Подт Отж'!$A$2:$B$72,2,1),IF(G51=14,VLOOKUP(L51,'Подт Отж'!$D$2:$E$72,2,1),IF(G51=13,VLOOKUP(L51,'Подт Отж'!$G$2:$H$72,2,1),IF(G51=12,VLOOKUP(L51,'Подт Отж'!$J$2:$K$72,2,1),""))))</f>
        <v>37</v>
      </c>
      <c r="N51" s="75" t="s">
        <v>10</v>
      </c>
      <c r="O51" s="64">
        <f>IF(G51=15,VLOOKUP(N51,'Подъем туловища'!$A$2:$B$72,2,1),IF(G51=14,VLOOKUP(N51,'Подъем туловища'!$D$2:$E$72,2,1),IF(G51=13,VLOOKUP(N51,'Подъем туловища'!$G$2:$H$72,2,1),IF(G51=12,VLOOKUP(N51,'Подъем туловища'!$J$2:$K$72,2,1),""))))</f>
        <v>35</v>
      </c>
      <c r="P51" s="75" t="s">
        <v>10</v>
      </c>
      <c r="Q51" s="64">
        <f>IF(G51=15,VLOOKUP(P51,'Наклон вперед'!$A$2:$B$72,2,1),IF(G51=14,VLOOKUP(P51,'Наклон вперед'!$D$2:$E$72,2,1),IF(G51=13,VLOOKUP(P51,'Наклон вперед'!$G$2:$H$72,2,1),IF(G51=12,VLOOKUP(P51,'Наклон вперед'!$J$2:$K$72,2,1),""))))</f>
        <v>37</v>
      </c>
      <c r="R51" s="75">
        <v>219</v>
      </c>
      <c r="S51" s="64">
        <f>IF(G51=15,VLOOKUP(R51,'Прыжок с места'!$A$2:$B$72,2,1),IF(G51=14,VLOOKUP(R51,'Прыжок с места'!$D$2:$E$72,2,1),IF(G51=13,VLOOKUP(R51,'Прыжок с места'!$G$2:$H$72,2,1),IF(G51=12,VLOOKUP(R51,'Прыжок с места'!$J$2:$K$72,2,1),""))))</f>
        <v>44</v>
      </c>
      <c r="T51" s="76">
        <f t="shared" si="4"/>
        <v>187</v>
      </c>
      <c r="U51" s="76">
        <f t="shared" si="5"/>
        <v>32</v>
      </c>
    </row>
    <row r="52" spans="1:21" x14ac:dyDescent="0.25">
      <c r="A52" s="71">
        <v>45</v>
      </c>
      <c r="B52" s="70"/>
      <c r="C52" s="71" t="s">
        <v>36</v>
      </c>
      <c r="D52" s="71"/>
      <c r="E52" s="71"/>
      <c r="F52" s="72">
        <v>39597</v>
      </c>
      <c r="G52" s="63">
        <f t="shared" si="3"/>
        <v>13</v>
      </c>
      <c r="H52" s="73">
        <v>2.7546296296296294E-3</v>
      </c>
      <c r="I52" s="64">
        <f>IF(G52=15,VLOOKUP(H52,'Бег 1000 м'!$A$2:$B$200,2,1),IF(G52=14,VLOOKUP(H52,'Бег 1000 м'!$D$2:$E$200,2,1),IF(G52=13,VLOOKUP(H52,'Бег 1000 м'!$G$2:$H$200,2,1),IF(G52=12,VLOOKUP(H52,'Бег 1000 м'!$J$2:$K$200,2,1),""))))</f>
        <v>33</v>
      </c>
      <c r="J52" s="74"/>
      <c r="K52" s="64">
        <f>IF(G52=15,VLOOKUP(J52,'Бег 60 м'!$A$2:$B$74,2,1),IF(G52=14,VLOOKUP(J52,'Бег 60 м'!$D$2:$E$74,2,1),IF(G52=13,VLOOKUP(J52,'Бег 60 м'!$G$2:$H$74,2,1),IF(G52=12,VLOOKUP(J52,'Бег 60 м'!$J$2:$K$74,2,1),""))))</f>
        <v>0</v>
      </c>
      <c r="L52" s="75" t="s">
        <v>10</v>
      </c>
      <c r="M52" s="64">
        <f>IF(G52=15,VLOOKUP(L52,'Подт Отж'!$A$2:$B$72,2,1),IF(G52=14,VLOOKUP(L52,'Подт Отж'!$D$2:$E$72,2,1),IF(G52=13,VLOOKUP(L52,'Подт Отж'!$G$2:$H$72,2,1),IF(G52=12,VLOOKUP(L52,'Подт Отж'!$J$2:$K$72,2,1),""))))</f>
        <v>37</v>
      </c>
      <c r="N52" s="75">
        <v>33</v>
      </c>
      <c r="O52" s="64">
        <f>IF(G52=15,VLOOKUP(N52,'Подъем туловища'!$A$2:$B$72,2,1),IF(G52=14,VLOOKUP(N52,'Подъем туловища'!$D$2:$E$72,2,1),IF(G52=13,VLOOKUP(N52,'Подъем туловища'!$G$2:$H$72,2,1),IF(G52=12,VLOOKUP(N52,'Подъем туловища'!$J$2:$K$72,2,1),""))))</f>
        <v>44</v>
      </c>
      <c r="P52" s="75">
        <v>15</v>
      </c>
      <c r="Q52" s="64">
        <f>IF(G52=15,VLOOKUP(P52,'Наклон вперед'!$A$2:$B$72,2,1),IF(G52=14,VLOOKUP(P52,'Наклон вперед'!$D$2:$E$72,2,1),IF(G52=13,VLOOKUP(P52,'Наклон вперед'!$G$2:$H$72,2,1),IF(G52=12,VLOOKUP(P52,'Наклон вперед'!$J$2:$K$72,2,1),""))))</f>
        <v>44</v>
      </c>
      <c r="R52" s="75">
        <v>220</v>
      </c>
      <c r="S52" s="64">
        <f>IF(G52=15,VLOOKUP(R52,'Прыжок с места'!$A$2:$B$72,2,1),IF(G52=14,VLOOKUP(R52,'Прыжок с места'!$D$2:$E$72,2,1),IF(G52=13,VLOOKUP(R52,'Прыжок с места'!$G$2:$H$72,2,1),IF(G52=12,VLOOKUP(R52,'Прыжок с места'!$J$2:$K$72,2,1),""))))</f>
        <v>45</v>
      </c>
      <c r="T52" s="76">
        <f t="shared" si="4"/>
        <v>203</v>
      </c>
      <c r="U52" s="76">
        <f t="shared" si="5"/>
        <v>16</v>
      </c>
    </row>
    <row r="53" spans="1:21" x14ac:dyDescent="0.25">
      <c r="A53" s="71">
        <v>46</v>
      </c>
      <c r="B53" s="70"/>
      <c r="C53" s="71" t="s">
        <v>36</v>
      </c>
      <c r="D53" s="71"/>
      <c r="E53" s="71"/>
      <c r="F53" s="72">
        <v>39597</v>
      </c>
      <c r="G53" s="63">
        <f t="shared" si="3"/>
        <v>13</v>
      </c>
      <c r="H53" s="73">
        <v>2.7893518518518519E-3</v>
      </c>
      <c r="I53" s="64">
        <f>IF(G53=15,VLOOKUP(H53,'Бег 1000 м'!$A$2:$B$200,2,1),IF(G53=14,VLOOKUP(H53,'Бег 1000 м'!$D$2:$E$200,2,1),IF(G53=13,VLOOKUP(H53,'Бег 1000 м'!$G$2:$H$200,2,1),IF(G53=12,VLOOKUP(H53,'Бег 1000 м'!$J$2:$K$200,2,1),""))))</f>
        <v>32</v>
      </c>
      <c r="J53" s="74"/>
      <c r="K53" s="64">
        <f>IF(G53=15,VLOOKUP(J53,'Бег 60 м'!$A$2:$B$74,2,1),IF(G53=14,VLOOKUP(J53,'Бег 60 м'!$D$2:$E$74,2,1),IF(G53=13,VLOOKUP(J53,'Бег 60 м'!$G$2:$H$74,2,1),IF(G53=12,VLOOKUP(J53,'Бег 60 м'!$J$2:$K$74,2,1),""))))</f>
        <v>0</v>
      </c>
      <c r="L53" s="75" t="s">
        <v>10</v>
      </c>
      <c r="M53" s="64">
        <f>IF(G53=15,VLOOKUP(L53,'Подт Отж'!$A$2:$B$72,2,1),IF(G53=14,VLOOKUP(L53,'Подт Отж'!$D$2:$E$72,2,1),IF(G53=13,VLOOKUP(L53,'Подт Отж'!$G$2:$H$72,2,1),IF(G53=12,VLOOKUP(L53,'Подт Отж'!$J$2:$K$72,2,1),""))))</f>
        <v>37</v>
      </c>
      <c r="N53" s="75" t="s">
        <v>10</v>
      </c>
      <c r="O53" s="64">
        <f>IF(G53=15,VLOOKUP(N53,'Подъем туловища'!$A$2:$B$72,2,1),IF(G53=14,VLOOKUP(N53,'Подъем туловища'!$D$2:$E$72,2,1),IF(G53=13,VLOOKUP(N53,'Подъем туловища'!$G$2:$H$72,2,1),IF(G53=12,VLOOKUP(N53,'Подъем туловища'!$J$2:$K$72,2,1),""))))</f>
        <v>35</v>
      </c>
      <c r="P53" s="75" t="s">
        <v>10</v>
      </c>
      <c r="Q53" s="64">
        <f>IF(G53=15,VLOOKUP(P53,'Наклон вперед'!$A$2:$B$72,2,1),IF(G53=14,VLOOKUP(P53,'Наклон вперед'!$D$2:$E$72,2,1),IF(G53=13,VLOOKUP(P53,'Наклон вперед'!$G$2:$H$72,2,1),IF(G53=12,VLOOKUP(P53,'Наклон вперед'!$J$2:$K$72,2,1),""))))</f>
        <v>37</v>
      </c>
      <c r="R53" s="75">
        <v>221</v>
      </c>
      <c r="S53" s="64">
        <f>IF(G53=15,VLOOKUP(R53,'Прыжок с места'!$A$2:$B$72,2,1),IF(G53=14,VLOOKUP(R53,'Прыжок с места'!$D$2:$E$72,2,1),IF(G53=13,VLOOKUP(R53,'Прыжок с места'!$G$2:$H$72,2,1),IF(G53=12,VLOOKUP(R53,'Прыжок с места'!$J$2:$K$72,2,1),""))))</f>
        <v>46</v>
      </c>
      <c r="T53" s="76">
        <f t="shared" si="4"/>
        <v>187</v>
      </c>
      <c r="U53" s="76">
        <f t="shared" si="5"/>
        <v>32</v>
      </c>
    </row>
    <row r="54" spans="1:21" x14ac:dyDescent="0.25">
      <c r="A54" s="71">
        <v>47</v>
      </c>
      <c r="B54" s="70"/>
      <c r="C54" s="71" t="s">
        <v>36</v>
      </c>
      <c r="D54" s="71"/>
      <c r="E54" s="71"/>
      <c r="F54" s="72">
        <v>39597</v>
      </c>
      <c r="G54" s="63">
        <f t="shared" si="3"/>
        <v>13</v>
      </c>
      <c r="H54" s="73">
        <v>2.8240740740740739E-3</v>
      </c>
      <c r="I54" s="64">
        <f>IF(G54=15,VLOOKUP(H54,'Бег 1000 м'!$A$2:$B$200,2,1),IF(G54=14,VLOOKUP(H54,'Бег 1000 м'!$D$2:$E$200,2,1),IF(G54=13,VLOOKUP(H54,'Бег 1000 м'!$G$2:$H$200,2,1),IF(G54=12,VLOOKUP(H54,'Бег 1000 м'!$J$2:$K$200,2,1),""))))</f>
        <v>30</v>
      </c>
      <c r="J54" s="74"/>
      <c r="K54" s="64">
        <f>IF(G54=15,VLOOKUP(J54,'Бег 60 м'!$A$2:$B$74,2,1),IF(G54=14,VLOOKUP(J54,'Бег 60 м'!$D$2:$E$74,2,1),IF(G54=13,VLOOKUP(J54,'Бег 60 м'!$G$2:$H$74,2,1),IF(G54=12,VLOOKUP(J54,'Бег 60 м'!$J$2:$K$74,2,1),""))))</f>
        <v>0</v>
      </c>
      <c r="L54" s="75">
        <v>12</v>
      </c>
      <c r="M54" s="64">
        <f>IF(G54=15,VLOOKUP(L54,'Подт Отж'!$A$2:$B$72,2,1),IF(G54=14,VLOOKUP(L54,'Подт Отж'!$D$2:$E$72,2,1),IF(G54=13,VLOOKUP(L54,'Подт Отж'!$G$2:$H$72,2,1),IF(G54=12,VLOOKUP(L54,'Подт Отж'!$J$2:$K$72,2,1),""))))</f>
        <v>46</v>
      </c>
      <c r="N54" s="75" t="s">
        <v>10</v>
      </c>
      <c r="O54" s="64">
        <f>IF(G54=15,VLOOKUP(N54,'Подъем туловища'!$A$2:$B$72,2,1),IF(G54=14,VLOOKUP(N54,'Подъем туловища'!$D$2:$E$72,2,1),IF(G54=13,VLOOKUP(N54,'Подъем туловища'!$G$2:$H$72,2,1),IF(G54=12,VLOOKUP(N54,'Подъем туловища'!$J$2:$K$72,2,1),""))))</f>
        <v>35</v>
      </c>
      <c r="P54" s="75" t="s">
        <v>10</v>
      </c>
      <c r="Q54" s="64">
        <f>IF(G54=15,VLOOKUP(P54,'Наклон вперед'!$A$2:$B$72,2,1),IF(G54=14,VLOOKUP(P54,'Наклон вперед'!$D$2:$E$72,2,1),IF(G54=13,VLOOKUP(P54,'Наклон вперед'!$G$2:$H$72,2,1),IF(G54=12,VLOOKUP(P54,'Наклон вперед'!$J$2:$K$72,2,1),""))))</f>
        <v>37</v>
      </c>
      <c r="R54" s="75">
        <v>222</v>
      </c>
      <c r="S54" s="64">
        <f>IF(G54=15,VLOOKUP(R54,'Прыжок с места'!$A$2:$B$72,2,1),IF(G54=14,VLOOKUP(R54,'Прыжок с места'!$D$2:$E$72,2,1),IF(G54=13,VLOOKUP(R54,'Прыжок с места'!$G$2:$H$72,2,1),IF(G54=12,VLOOKUP(R54,'Прыжок с места'!$J$2:$K$72,2,1),""))))</f>
        <v>47</v>
      </c>
      <c r="T54" s="76">
        <f t="shared" si="4"/>
        <v>195</v>
      </c>
      <c r="U54" s="76">
        <f t="shared" si="5"/>
        <v>20</v>
      </c>
    </row>
    <row r="55" spans="1:21" x14ac:dyDescent="0.25">
      <c r="A55" s="71">
        <v>48</v>
      </c>
      <c r="B55" s="70"/>
      <c r="C55" s="71" t="s">
        <v>36</v>
      </c>
      <c r="D55" s="71"/>
      <c r="E55" s="71"/>
      <c r="F55" s="72">
        <v>39597</v>
      </c>
      <c r="G55" s="63">
        <f t="shared" si="3"/>
        <v>13</v>
      </c>
      <c r="H55" s="73">
        <v>2.8587962962962963E-3</v>
      </c>
      <c r="I55" s="64">
        <f>IF(G55=15,VLOOKUP(H55,'Бег 1000 м'!$A$2:$B$200,2,1),IF(G55=14,VLOOKUP(H55,'Бег 1000 м'!$D$2:$E$200,2,1),IF(G55=13,VLOOKUP(H55,'Бег 1000 м'!$G$2:$H$200,2,1),IF(G55=12,VLOOKUP(H55,'Бег 1000 м'!$J$2:$K$200,2,1),""))))</f>
        <v>29</v>
      </c>
      <c r="J55" s="74"/>
      <c r="K55" s="64">
        <f>IF(G55=15,VLOOKUP(J55,'Бег 60 м'!$A$2:$B$74,2,1),IF(G55=14,VLOOKUP(J55,'Бег 60 м'!$D$2:$E$74,2,1),IF(G55=13,VLOOKUP(J55,'Бег 60 м'!$G$2:$H$74,2,1),IF(G55=12,VLOOKUP(J55,'Бег 60 м'!$J$2:$K$74,2,1),""))))</f>
        <v>0</v>
      </c>
      <c r="L55" s="75" t="s">
        <v>10</v>
      </c>
      <c r="M55" s="64">
        <f>IF(G55=15,VLOOKUP(L55,'Подт Отж'!$A$2:$B$72,2,1),IF(G55=14,VLOOKUP(L55,'Подт Отж'!$D$2:$E$72,2,1),IF(G55=13,VLOOKUP(L55,'Подт Отж'!$G$2:$H$72,2,1),IF(G55=12,VLOOKUP(L55,'Подт Отж'!$J$2:$K$72,2,1),""))))</f>
        <v>37</v>
      </c>
      <c r="N55" s="75">
        <v>34</v>
      </c>
      <c r="O55" s="64">
        <f>IF(G55=15,VLOOKUP(N55,'Подъем туловища'!$A$2:$B$72,2,1),IF(G55=14,VLOOKUP(N55,'Подъем туловища'!$D$2:$E$72,2,1),IF(G55=13,VLOOKUP(N55,'Подъем туловища'!$G$2:$H$72,2,1),IF(G55=12,VLOOKUP(N55,'Подъем туловища'!$J$2:$K$72,2,1),""))))</f>
        <v>47</v>
      </c>
      <c r="P55" s="75">
        <v>16</v>
      </c>
      <c r="Q55" s="64">
        <f>IF(G55=15,VLOOKUP(P55,'Наклон вперед'!$A$2:$B$72,2,1),IF(G55=14,VLOOKUP(P55,'Наклон вперед'!$D$2:$E$72,2,1),IF(G55=13,VLOOKUP(P55,'Наклон вперед'!$G$2:$H$72,2,1),IF(G55=12,VLOOKUP(P55,'Наклон вперед'!$J$2:$K$72,2,1),""))))</f>
        <v>47</v>
      </c>
      <c r="R55" s="75">
        <v>223</v>
      </c>
      <c r="S55" s="64">
        <f>IF(G55=15,VLOOKUP(R55,'Прыжок с места'!$A$2:$B$72,2,1),IF(G55=14,VLOOKUP(R55,'Прыжок с места'!$D$2:$E$72,2,1),IF(G55=13,VLOOKUP(R55,'Прыжок с места'!$G$2:$H$72,2,1),IF(G55=12,VLOOKUP(R55,'Прыжок с места'!$J$2:$K$72,2,1),""))))</f>
        <v>48</v>
      </c>
      <c r="T55" s="76">
        <f t="shared" si="4"/>
        <v>208</v>
      </c>
      <c r="U55" s="76">
        <f t="shared" si="5"/>
        <v>15</v>
      </c>
    </row>
    <row r="56" spans="1:21" x14ac:dyDescent="0.25">
      <c r="A56" s="71">
        <v>49</v>
      </c>
      <c r="B56" s="70"/>
      <c r="C56" s="71" t="s">
        <v>36</v>
      </c>
      <c r="D56" s="71"/>
      <c r="E56" s="71"/>
      <c r="F56" s="72">
        <v>39597</v>
      </c>
      <c r="G56" s="63">
        <f t="shared" si="3"/>
        <v>13</v>
      </c>
      <c r="H56" s="73">
        <v>2.8935185185185188E-3</v>
      </c>
      <c r="I56" s="64">
        <f>IF(G56=15,VLOOKUP(H56,'Бег 1000 м'!$A$2:$B$200,2,1),IF(G56=14,VLOOKUP(H56,'Бег 1000 м'!$D$2:$E$200,2,1),IF(G56=13,VLOOKUP(H56,'Бег 1000 м'!$G$2:$H$200,2,1),IF(G56=12,VLOOKUP(H56,'Бег 1000 м'!$J$2:$K$200,2,1),""))))</f>
        <v>28</v>
      </c>
      <c r="J56" s="74"/>
      <c r="K56" s="64">
        <f>IF(G56=15,VLOOKUP(J56,'Бег 60 м'!$A$2:$B$74,2,1),IF(G56=14,VLOOKUP(J56,'Бег 60 м'!$D$2:$E$74,2,1),IF(G56=13,VLOOKUP(J56,'Бег 60 м'!$G$2:$H$74,2,1),IF(G56=12,VLOOKUP(J56,'Бег 60 м'!$J$2:$K$74,2,1),""))))</f>
        <v>0</v>
      </c>
      <c r="L56" s="75" t="s">
        <v>10</v>
      </c>
      <c r="M56" s="64">
        <f>IF(G56=15,VLOOKUP(L56,'Подт Отж'!$A$2:$B$72,2,1),IF(G56=14,VLOOKUP(L56,'Подт Отж'!$D$2:$E$72,2,1),IF(G56=13,VLOOKUP(L56,'Подт Отж'!$G$2:$H$72,2,1),IF(G56=12,VLOOKUP(L56,'Подт Отж'!$J$2:$K$72,2,1),""))))</f>
        <v>37</v>
      </c>
      <c r="N56" s="75" t="s">
        <v>10</v>
      </c>
      <c r="O56" s="64">
        <f>IF(G56=15,VLOOKUP(N56,'Подъем туловища'!$A$2:$B$72,2,1),IF(G56=14,VLOOKUP(N56,'Подъем туловища'!$D$2:$E$72,2,1),IF(G56=13,VLOOKUP(N56,'Подъем туловища'!$G$2:$H$72,2,1),IF(G56=12,VLOOKUP(N56,'Подъем туловища'!$J$2:$K$72,2,1),""))))</f>
        <v>35</v>
      </c>
      <c r="P56" s="75" t="s">
        <v>10</v>
      </c>
      <c r="Q56" s="64">
        <f>IF(G56=15,VLOOKUP(P56,'Наклон вперед'!$A$2:$B$72,2,1),IF(G56=14,VLOOKUP(P56,'Наклон вперед'!$D$2:$E$72,2,1),IF(G56=13,VLOOKUP(P56,'Наклон вперед'!$G$2:$H$72,2,1),IF(G56=12,VLOOKUP(P56,'Наклон вперед'!$J$2:$K$72,2,1),""))))</f>
        <v>37</v>
      </c>
      <c r="R56" s="75">
        <v>224</v>
      </c>
      <c r="S56" s="64">
        <f>IF(G56=15,VLOOKUP(R56,'Прыжок с места'!$A$2:$B$72,2,1),IF(G56=14,VLOOKUP(R56,'Прыжок с места'!$D$2:$E$72,2,1),IF(G56=13,VLOOKUP(R56,'Прыжок с места'!$G$2:$H$72,2,1),IF(G56=12,VLOOKUP(R56,'Прыжок с места'!$J$2:$K$72,2,1),""))))</f>
        <v>49</v>
      </c>
      <c r="T56" s="76">
        <f t="shared" si="4"/>
        <v>186</v>
      </c>
      <c r="U56" s="76">
        <f t="shared" si="5"/>
        <v>34</v>
      </c>
    </row>
    <row r="57" spans="1:21" x14ac:dyDescent="0.25">
      <c r="A57" s="71">
        <v>50</v>
      </c>
      <c r="B57" s="70"/>
      <c r="C57" s="71" t="s">
        <v>36</v>
      </c>
      <c r="D57" s="71"/>
      <c r="E57" s="71"/>
      <c r="F57" s="72">
        <v>39597</v>
      </c>
      <c r="G57" s="63">
        <f t="shared" si="3"/>
        <v>13</v>
      </c>
      <c r="H57" s="73">
        <v>2.9282407407407412E-3</v>
      </c>
      <c r="I57" s="64">
        <f>IF(G57=15,VLOOKUP(H57,'Бег 1000 м'!$A$2:$B$200,2,1),IF(G57=14,VLOOKUP(H57,'Бег 1000 м'!$D$2:$E$200,2,1),IF(G57=13,VLOOKUP(H57,'Бег 1000 м'!$G$2:$H$200,2,1),IF(G57=12,VLOOKUP(H57,'Бег 1000 м'!$J$2:$K$200,2,1),""))))</f>
        <v>27</v>
      </c>
      <c r="J57" s="74"/>
      <c r="K57" s="64">
        <f>IF(G57=15,VLOOKUP(J57,'Бег 60 м'!$A$2:$B$74,2,1),IF(G57=14,VLOOKUP(J57,'Бег 60 м'!$D$2:$E$74,2,1),IF(G57=13,VLOOKUP(J57,'Бег 60 м'!$G$2:$H$74,2,1),IF(G57=12,VLOOKUP(J57,'Бег 60 м'!$J$2:$K$74,2,1),""))))</f>
        <v>0</v>
      </c>
      <c r="L57" s="75" t="s">
        <v>10</v>
      </c>
      <c r="M57" s="64">
        <f>IF(G57=15,VLOOKUP(L57,'Подт Отж'!$A$2:$B$72,2,1),IF(G57=14,VLOOKUP(L57,'Подт Отж'!$D$2:$E$72,2,1),IF(G57=13,VLOOKUP(L57,'Подт Отж'!$G$2:$H$72,2,1),IF(G57=12,VLOOKUP(L57,'Подт Отж'!$J$2:$K$72,2,1),""))))</f>
        <v>37</v>
      </c>
      <c r="N57" s="75" t="s">
        <v>10</v>
      </c>
      <c r="O57" s="64">
        <f>IF(G57=15,VLOOKUP(N57,'Подъем туловища'!$A$2:$B$72,2,1),IF(G57=14,VLOOKUP(N57,'Подъем туловища'!$D$2:$E$72,2,1),IF(G57=13,VLOOKUP(N57,'Подъем туловища'!$G$2:$H$72,2,1),IF(G57=12,VLOOKUP(N57,'Подъем туловища'!$J$2:$K$72,2,1),""))))</f>
        <v>35</v>
      </c>
      <c r="P57" s="75" t="s">
        <v>10</v>
      </c>
      <c r="Q57" s="64">
        <f>IF(G57=15,VLOOKUP(P57,'Наклон вперед'!$A$2:$B$72,2,1),IF(G57=14,VLOOKUP(P57,'Наклон вперед'!$D$2:$E$72,2,1),IF(G57=13,VLOOKUP(P57,'Наклон вперед'!$G$2:$H$72,2,1),IF(G57=12,VLOOKUP(P57,'Наклон вперед'!$J$2:$K$72,2,1),""))))</f>
        <v>37</v>
      </c>
      <c r="R57" s="75">
        <v>225</v>
      </c>
      <c r="S57" s="64">
        <f>IF(G57=15,VLOOKUP(R57,'Прыжок с места'!$A$2:$B$72,2,1),IF(G57=14,VLOOKUP(R57,'Прыжок с места'!$D$2:$E$72,2,1),IF(G57=13,VLOOKUP(R57,'Прыжок с места'!$G$2:$H$72,2,1),IF(G57=12,VLOOKUP(R57,'Прыжок с места'!$J$2:$K$72,2,1),""))))</f>
        <v>50</v>
      </c>
      <c r="T57" s="76">
        <f t="shared" si="4"/>
        <v>186</v>
      </c>
      <c r="U57" s="76">
        <f t="shared" si="5"/>
        <v>34</v>
      </c>
    </row>
    <row r="58" spans="1:21" x14ac:dyDescent="0.25">
      <c r="A58" s="71">
        <v>51</v>
      </c>
      <c r="B58" s="70"/>
      <c r="C58" s="71" t="s">
        <v>36</v>
      </c>
      <c r="D58" s="71"/>
      <c r="E58" s="71"/>
      <c r="F58" s="72">
        <v>39597</v>
      </c>
      <c r="G58" s="63">
        <f t="shared" si="3"/>
        <v>13</v>
      </c>
      <c r="H58" s="73">
        <v>2.9629629629629628E-3</v>
      </c>
      <c r="I58" s="64">
        <f>IF(G58=15,VLOOKUP(H58,'Бег 1000 м'!$A$2:$B$200,2,1),IF(G58=14,VLOOKUP(H58,'Бег 1000 м'!$D$2:$E$200,2,1),IF(G58=13,VLOOKUP(H58,'Бег 1000 м'!$G$2:$H$200,2,1),IF(G58=12,VLOOKUP(H58,'Бег 1000 м'!$J$2:$K$200,2,1),""))))</f>
        <v>26</v>
      </c>
      <c r="J58" s="74"/>
      <c r="K58" s="64">
        <f>IF(G58=15,VLOOKUP(J58,'Бег 60 м'!$A$2:$B$74,2,1),IF(G58=14,VLOOKUP(J58,'Бег 60 м'!$D$2:$E$74,2,1),IF(G58=13,VLOOKUP(J58,'Бег 60 м'!$G$2:$H$74,2,1),IF(G58=12,VLOOKUP(J58,'Бег 60 м'!$J$2:$K$74,2,1),""))))</f>
        <v>0</v>
      </c>
      <c r="L58" s="75">
        <v>13</v>
      </c>
      <c r="M58" s="64">
        <f>IF(G58=15,VLOOKUP(L58,'Подт Отж'!$A$2:$B$72,2,1),IF(G58=14,VLOOKUP(L58,'Подт Отж'!$D$2:$E$72,2,1),IF(G58=13,VLOOKUP(L58,'Подт Отж'!$G$2:$H$72,2,1),IF(G58=12,VLOOKUP(L58,'Подт Отж'!$J$2:$K$72,2,1),""))))</f>
        <v>50</v>
      </c>
      <c r="N58" s="75">
        <v>35</v>
      </c>
      <c r="O58" s="64">
        <f>IF(G58=15,VLOOKUP(N58,'Подъем туловища'!$A$2:$B$72,2,1),IF(G58=14,VLOOKUP(N58,'Подъем туловища'!$D$2:$E$72,2,1),IF(G58=13,VLOOKUP(N58,'Подъем туловища'!$G$2:$H$72,2,1),IF(G58=12,VLOOKUP(N58,'Подъем туловища'!$J$2:$K$72,2,1),""))))</f>
        <v>50</v>
      </c>
      <c r="P58" s="75">
        <v>17</v>
      </c>
      <c r="Q58" s="64">
        <f>IF(G58=15,VLOOKUP(P58,'Наклон вперед'!$A$2:$B$72,2,1),IF(G58=14,VLOOKUP(P58,'Наклон вперед'!$D$2:$E$72,2,1),IF(G58=13,VLOOKUP(P58,'Наклон вперед'!$G$2:$H$72,2,1),IF(G58=12,VLOOKUP(P58,'Наклон вперед'!$J$2:$K$72,2,1),""))))</f>
        <v>50</v>
      </c>
      <c r="R58" s="75">
        <v>226</v>
      </c>
      <c r="S58" s="64">
        <f>IF(G58=15,VLOOKUP(R58,'Прыжок с места'!$A$2:$B$72,2,1),IF(G58=14,VLOOKUP(R58,'Прыжок с места'!$D$2:$E$72,2,1),IF(G58=13,VLOOKUP(R58,'Прыжок с места'!$G$2:$H$72,2,1),IF(G58=12,VLOOKUP(R58,'Прыжок с места'!$J$2:$K$72,2,1),""))))</f>
        <v>51</v>
      </c>
      <c r="T58" s="76">
        <f t="shared" si="4"/>
        <v>227</v>
      </c>
      <c r="U58" s="76">
        <f t="shared" si="5"/>
        <v>12</v>
      </c>
    </row>
    <row r="59" spans="1:21" x14ac:dyDescent="0.25">
      <c r="A59" s="71">
        <v>52</v>
      </c>
      <c r="B59" s="70"/>
      <c r="C59" s="71" t="s">
        <v>36</v>
      </c>
      <c r="D59" s="71"/>
      <c r="E59" s="71"/>
      <c r="F59" s="72">
        <v>39597</v>
      </c>
      <c r="G59" s="63">
        <f t="shared" si="3"/>
        <v>13</v>
      </c>
      <c r="H59" s="73">
        <v>2.9976851851851848E-3</v>
      </c>
      <c r="I59" s="64">
        <f>IF(G59=15,VLOOKUP(H59,'Бег 1000 м'!$A$2:$B$200,2,1),IF(G59=14,VLOOKUP(H59,'Бег 1000 м'!$D$2:$E$200,2,1),IF(G59=13,VLOOKUP(H59,'Бег 1000 м'!$G$2:$H$200,2,1),IF(G59=12,VLOOKUP(H59,'Бег 1000 м'!$J$2:$K$200,2,1),""))))</f>
        <v>25</v>
      </c>
      <c r="J59" s="74"/>
      <c r="K59" s="64">
        <f>IF(G59=15,VLOOKUP(J59,'Бег 60 м'!$A$2:$B$74,2,1),IF(G59=14,VLOOKUP(J59,'Бег 60 м'!$D$2:$E$74,2,1),IF(G59=13,VLOOKUP(J59,'Бег 60 м'!$G$2:$H$74,2,1),IF(G59=12,VLOOKUP(J59,'Бег 60 м'!$J$2:$K$74,2,1),""))))</f>
        <v>0</v>
      </c>
      <c r="L59" s="75" t="s">
        <v>10</v>
      </c>
      <c r="M59" s="64">
        <f>IF(G59=15,VLOOKUP(L59,'Подт Отж'!$A$2:$B$72,2,1),IF(G59=14,VLOOKUP(L59,'Подт Отж'!$D$2:$E$72,2,1),IF(G59=13,VLOOKUP(L59,'Подт Отж'!$G$2:$H$72,2,1),IF(G59=12,VLOOKUP(L59,'Подт Отж'!$J$2:$K$72,2,1),""))))</f>
        <v>37</v>
      </c>
      <c r="N59" s="75" t="s">
        <v>10</v>
      </c>
      <c r="O59" s="64">
        <f>IF(G59=15,VLOOKUP(N59,'Подъем туловища'!$A$2:$B$72,2,1),IF(G59=14,VLOOKUP(N59,'Подъем туловища'!$D$2:$E$72,2,1),IF(G59=13,VLOOKUP(N59,'Подъем туловища'!$G$2:$H$72,2,1),IF(G59=12,VLOOKUP(N59,'Подъем туловища'!$J$2:$K$72,2,1),""))))</f>
        <v>35</v>
      </c>
      <c r="P59" s="75" t="s">
        <v>10</v>
      </c>
      <c r="Q59" s="64">
        <f>IF(G59=15,VLOOKUP(P59,'Наклон вперед'!$A$2:$B$72,2,1),IF(G59=14,VLOOKUP(P59,'Наклон вперед'!$D$2:$E$72,2,1),IF(G59=13,VLOOKUP(P59,'Наклон вперед'!$G$2:$H$72,2,1),IF(G59=12,VLOOKUP(P59,'Наклон вперед'!$J$2:$K$72,2,1),""))))</f>
        <v>37</v>
      </c>
      <c r="R59" s="75">
        <v>227</v>
      </c>
      <c r="S59" s="64">
        <f>IF(G59=15,VLOOKUP(R59,'Прыжок с места'!$A$2:$B$72,2,1),IF(G59=14,VLOOKUP(R59,'Прыжок с места'!$D$2:$E$72,2,1),IF(G59=13,VLOOKUP(R59,'Прыжок с места'!$G$2:$H$72,2,1),IF(G59=12,VLOOKUP(R59,'Прыжок с места'!$J$2:$K$72,2,1),""))))</f>
        <v>52</v>
      </c>
      <c r="T59" s="76">
        <f t="shared" si="4"/>
        <v>186</v>
      </c>
      <c r="U59" s="76">
        <f t="shared" si="5"/>
        <v>34</v>
      </c>
    </row>
    <row r="60" spans="1:21" x14ac:dyDescent="0.25">
      <c r="A60" s="71">
        <v>53</v>
      </c>
      <c r="B60" s="70"/>
      <c r="C60" s="71" t="s">
        <v>36</v>
      </c>
      <c r="D60" s="71"/>
      <c r="E60" s="71"/>
      <c r="F60" s="72">
        <v>39597</v>
      </c>
      <c r="G60" s="63">
        <f t="shared" si="3"/>
        <v>13</v>
      </c>
      <c r="H60" s="73">
        <v>3.0324074074074073E-3</v>
      </c>
      <c r="I60" s="64">
        <f>IF(G60=15,VLOOKUP(H60,'Бег 1000 м'!$A$2:$B$200,2,1),IF(G60=14,VLOOKUP(H60,'Бег 1000 м'!$D$2:$E$200,2,1),IF(G60=13,VLOOKUP(H60,'Бег 1000 м'!$G$2:$H$200,2,1),IF(G60=12,VLOOKUP(H60,'Бег 1000 м'!$J$2:$K$200,2,1),""))))</f>
        <v>24</v>
      </c>
      <c r="J60" s="74"/>
      <c r="K60" s="64">
        <f>IF(G60=15,VLOOKUP(J60,'Бег 60 м'!$A$2:$B$74,2,1),IF(G60=14,VLOOKUP(J60,'Бег 60 м'!$D$2:$E$74,2,1),IF(G60=13,VLOOKUP(J60,'Бег 60 м'!$G$2:$H$74,2,1),IF(G60=12,VLOOKUP(J60,'Бег 60 м'!$J$2:$K$74,2,1),""))))</f>
        <v>0</v>
      </c>
      <c r="L60" s="75" t="s">
        <v>10</v>
      </c>
      <c r="M60" s="64">
        <f>IF(G60=15,VLOOKUP(L60,'Подт Отж'!$A$2:$B$72,2,1),IF(G60=14,VLOOKUP(L60,'Подт Отж'!$D$2:$E$72,2,1),IF(G60=13,VLOOKUP(L60,'Подт Отж'!$G$2:$H$72,2,1),IF(G60=12,VLOOKUP(L60,'Подт Отж'!$J$2:$K$72,2,1),""))))</f>
        <v>37</v>
      </c>
      <c r="N60" s="75">
        <v>36</v>
      </c>
      <c r="O60" s="64">
        <f>IF(G60=15,VLOOKUP(N60,'Подъем туловища'!$A$2:$B$72,2,1),IF(G60=14,VLOOKUP(N60,'Подъем туловища'!$D$2:$E$72,2,1),IF(G60=13,VLOOKUP(N60,'Подъем туловища'!$G$2:$H$72,2,1),IF(G60=12,VLOOKUP(N60,'Подъем туловища'!$J$2:$K$72,2,1),""))))</f>
        <v>52</v>
      </c>
      <c r="P60" s="75">
        <v>18</v>
      </c>
      <c r="Q60" s="64">
        <f>IF(G60=15,VLOOKUP(P60,'Наклон вперед'!$A$2:$B$72,2,1),IF(G60=14,VLOOKUP(P60,'Наклон вперед'!$D$2:$E$72,2,1),IF(G60=13,VLOOKUP(P60,'Наклон вперед'!$G$2:$H$72,2,1),IF(G60=12,VLOOKUP(P60,'Наклон вперед'!$J$2:$K$72,2,1),""))))</f>
        <v>52</v>
      </c>
      <c r="R60" s="75">
        <v>228</v>
      </c>
      <c r="S60" s="64">
        <f>IF(G60=15,VLOOKUP(R60,'Прыжок с места'!$A$2:$B$72,2,1),IF(G60=14,VLOOKUP(R60,'Прыжок с места'!$D$2:$E$72,2,1),IF(G60=13,VLOOKUP(R60,'Прыжок с места'!$G$2:$H$72,2,1),IF(G60=12,VLOOKUP(R60,'Прыжок с места'!$J$2:$K$72,2,1),""))))</f>
        <v>53</v>
      </c>
      <c r="T60" s="76">
        <f t="shared" si="4"/>
        <v>218</v>
      </c>
      <c r="U60" s="76">
        <f t="shared" si="5"/>
        <v>14</v>
      </c>
    </row>
    <row r="61" spans="1:21" x14ac:dyDescent="0.25">
      <c r="A61" s="71">
        <v>54</v>
      </c>
      <c r="B61" s="70"/>
      <c r="C61" s="71" t="s">
        <v>36</v>
      </c>
      <c r="D61" s="71"/>
      <c r="E61" s="71"/>
      <c r="F61" s="72">
        <v>39597</v>
      </c>
      <c r="G61" s="63">
        <f t="shared" si="3"/>
        <v>13</v>
      </c>
      <c r="H61" s="73">
        <v>3.0671296296296297E-3</v>
      </c>
      <c r="I61" s="64">
        <f>IF(G61=15,VLOOKUP(H61,'Бег 1000 м'!$A$2:$B$200,2,1),IF(G61=14,VLOOKUP(H61,'Бег 1000 м'!$D$2:$E$200,2,1),IF(G61=13,VLOOKUP(H61,'Бег 1000 м'!$G$2:$H$200,2,1),IF(G61=12,VLOOKUP(H61,'Бег 1000 м'!$J$2:$K$200,2,1),""))))</f>
        <v>23</v>
      </c>
      <c r="J61" s="74"/>
      <c r="K61" s="64">
        <f>IF(G61=15,VLOOKUP(J61,'Бег 60 м'!$A$2:$B$74,2,1),IF(G61=14,VLOOKUP(J61,'Бег 60 м'!$D$2:$E$74,2,1),IF(G61=13,VLOOKUP(J61,'Бег 60 м'!$G$2:$H$74,2,1),IF(G61=12,VLOOKUP(J61,'Бег 60 м'!$J$2:$K$74,2,1),""))))</f>
        <v>0</v>
      </c>
      <c r="L61" s="75">
        <v>14</v>
      </c>
      <c r="M61" s="64">
        <f>IF(G61=15,VLOOKUP(L61,'Подт Отж'!$A$2:$B$72,2,1),IF(G61=14,VLOOKUP(L61,'Подт Отж'!$D$2:$E$72,2,1),IF(G61=13,VLOOKUP(L61,'Подт Отж'!$G$2:$H$72,2,1),IF(G61=12,VLOOKUP(L61,'Подт Отж'!$J$2:$K$72,2,1),""))))</f>
        <v>53</v>
      </c>
      <c r="N61" s="75" t="s">
        <v>10</v>
      </c>
      <c r="O61" s="64">
        <f>IF(G61=15,VLOOKUP(N61,'Подъем туловища'!$A$2:$B$72,2,1),IF(G61=14,VLOOKUP(N61,'Подъем туловища'!$D$2:$E$72,2,1),IF(G61=13,VLOOKUP(N61,'Подъем туловища'!$G$2:$H$72,2,1),IF(G61=12,VLOOKUP(N61,'Подъем туловища'!$J$2:$K$72,2,1),""))))</f>
        <v>35</v>
      </c>
      <c r="P61" s="75" t="s">
        <v>10</v>
      </c>
      <c r="Q61" s="64">
        <f>IF(G61=15,VLOOKUP(P61,'Наклон вперед'!$A$2:$B$72,2,1),IF(G61=14,VLOOKUP(P61,'Наклон вперед'!$D$2:$E$72,2,1),IF(G61=13,VLOOKUP(P61,'Наклон вперед'!$G$2:$H$72,2,1),IF(G61=12,VLOOKUP(P61,'Наклон вперед'!$J$2:$K$72,2,1),""))))</f>
        <v>37</v>
      </c>
      <c r="R61" s="75">
        <v>229</v>
      </c>
      <c r="S61" s="64">
        <f>IF(G61=15,VLOOKUP(R61,'Прыжок с места'!$A$2:$B$72,2,1),IF(G61=14,VLOOKUP(R61,'Прыжок с места'!$D$2:$E$72,2,1),IF(G61=13,VLOOKUP(R61,'Прыжок с места'!$G$2:$H$72,2,1),IF(G61=12,VLOOKUP(R61,'Прыжок с места'!$J$2:$K$72,2,1),""))))</f>
        <v>54</v>
      </c>
      <c r="T61" s="76">
        <f t="shared" si="4"/>
        <v>202</v>
      </c>
      <c r="U61" s="76">
        <f t="shared" si="5"/>
        <v>18</v>
      </c>
    </row>
    <row r="62" spans="1:21" x14ac:dyDescent="0.25">
      <c r="A62" s="71">
        <v>55</v>
      </c>
      <c r="B62" s="70"/>
      <c r="C62" s="71" t="s">
        <v>36</v>
      </c>
      <c r="D62" s="71"/>
      <c r="E62" s="71"/>
      <c r="F62" s="72">
        <v>39597</v>
      </c>
      <c r="G62" s="63">
        <f t="shared" si="3"/>
        <v>13</v>
      </c>
      <c r="H62" s="73">
        <v>3.1018518518518522E-3</v>
      </c>
      <c r="I62" s="64">
        <f>IF(G62=15,VLOOKUP(H62,'Бег 1000 м'!$A$2:$B$200,2,1),IF(G62=14,VLOOKUP(H62,'Бег 1000 м'!$D$2:$E$200,2,1),IF(G62=13,VLOOKUP(H62,'Бег 1000 м'!$G$2:$H$200,2,1),IF(G62=12,VLOOKUP(H62,'Бег 1000 м'!$J$2:$K$200,2,1),""))))</f>
        <v>22</v>
      </c>
      <c r="J62" s="74"/>
      <c r="K62" s="64">
        <f>IF(G62=15,VLOOKUP(J62,'Бег 60 м'!$A$2:$B$74,2,1),IF(G62=14,VLOOKUP(J62,'Бег 60 м'!$D$2:$E$74,2,1),IF(G62=13,VLOOKUP(J62,'Бег 60 м'!$G$2:$H$74,2,1),IF(G62=12,VLOOKUP(J62,'Бег 60 м'!$J$2:$K$74,2,1),""))))</f>
        <v>0</v>
      </c>
      <c r="L62" s="75" t="s">
        <v>10</v>
      </c>
      <c r="M62" s="64">
        <f>IF(G62=15,VLOOKUP(L62,'Подт Отж'!$A$2:$B$72,2,1),IF(G62=14,VLOOKUP(L62,'Подт Отж'!$D$2:$E$72,2,1),IF(G62=13,VLOOKUP(L62,'Подт Отж'!$G$2:$H$72,2,1),IF(G62=12,VLOOKUP(L62,'Подт Отж'!$J$2:$K$72,2,1),""))))</f>
        <v>37</v>
      </c>
      <c r="N62" s="75">
        <v>37</v>
      </c>
      <c r="O62" s="64">
        <f>IF(G62=15,VLOOKUP(N62,'Подъем туловища'!$A$2:$B$72,2,1),IF(G62=14,VLOOKUP(N62,'Подъем туловища'!$D$2:$E$72,2,1),IF(G62=13,VLOOKUP(N62,'Подъем туловища'!$G$2:$H$72,2,1),IF(G62=12,VLOOKUP(N62,'Подъем туловища'!$J$2:$K$72,2,1),""))))</f>
        <v>54</v>
      </c>
      <c r="P62" s="75">
        <v>19</v>
      </c>
      <c r="Q62" s="64">
        <f>IF(G62=15,VLOOKUP(P62,'Наклон вперед'!$A$2:$B$72,2,1),IF(G62=14,VLOOKUP(P62,'Наклон вперед'!$D$2:$E$72,2,1),IF(G62=13,VLOOKUP(P62,'Наклон вперед'!$G$2:$H$72,2,1),IF(G62=12,VLOOKUP(P62,'Наклон вперед'!$J$2:$K$72,2,1),""))))</f>
        <v>54</v>
      </c>
      <c r="R62" s="75">
        <v>230</v>
      </c>
      <c r="S62" s="64">
        <f>IF(G62=15,VLOOKUP(R62,'Прыжок с места'!$A$2:$B$72,2,1),IF(G62=14,VLOOKUP(R62,'Прыжок с места'!$D$2:$E$72,2,1),IF(G62=13,VLOOKUP(R62,'Прыжок с места'!$G$2:$H$72,2,1),IF(G62=12,VLOOKUP(R62,'Прыжок с места'!$J$2:$K$72,2,1),""))))</f>
        <v>55</v>
      </c>
      <c r="T62" s="76">
        <f t="shared" si="4"/>
        <v>222</v>
      </c>
      <c r="U62" s="76">
        <f t="shared" si="5"/>
        <v>13</v>
      </c>
    </row>
    <row r="63" spans="1:21" x14ac:dyDescent="0.25">
      <c r="A63" s="71">
        <v>56</v>
      </c>
      <c r="B63" s="70"/>
      <c r="C63" s="71" t="s">
        <v>36</v>
      </c>
      <c r="D63" s="71"/>
      <c r="E63" s="71"/>
      <c r="F63" s="72">
        <v>39597</v>
      </c>
      <c r="G63" s="63">
        <f t="shared" si="3"/>
        <v>13</v>
      </c>
      <c r="H63" s="73">
        <v>3.1481481481481482E-3</v>
      </c>
      <c r="I63" s="64">
        <f>IF(G63=15,VLOOKUP(H63,'Бег 1000 м'!$A$2:$B$200,2,1),IF(G63=14,VLOOKUP(H63,'Бег 1000 м'!$D$2:$E$200,2,1),IF(G63=13,VLOOKUP(H63,'Бег 1000 м'!$G$2:$H$200,2,1),IF(G63=12,VLOOKUP(H63,'Бег 1000 м'!$J$2:$K$200,2,1),""))))</f>
        <v>21</v>
      </c>
      <c r="J63" s="74"/>
      <c r="K63" s="64">
        <f>IF(G63=15,VLOOKUP(J63,'Бег 60 м'!$A$2:$B$74,2,1),IF(G63=14,VLOOKUP(J63,'Бег 60 м'!$D$2:$E$74,2,1),IF(G63=13,VLOOKUP(J63,'Бег 60 м'!$G$2:$H$74,2,1),IF(G63=12,VLOOKUP(J63,'Бег 60 м'!$J$2:$K$74,2,1),""))))</f>
        <v>0</v>
      </c>
      <c r="L63" s="75" t="s">
        <v>10</v>
      </c>
      <c r="M63" s="64">
        <f>IF(G63=15,VLOOKUP(L63,'Подт Отж'!$A$2:$B$72,2,1),IF(G63=14,VLOOKUP(L63,'Подт Отж'!$D$2:$E$72,2,1),IF(G63=13,VLOOKUP(L63,'Подт Отж'!$G$2:$H$72,2,1),IF(G63=12,VLOOKUP(L63,'Подт Отж'!$J$2:$K$72,2,1),""))))</f>
        <v>37</v>
      </c>
      <c r="N63" s="75" t="s">
        <v>10</v>
      </c>
      <c r="O63" s="64">
        <f>IF(G63=15,VLOOKUP(N63,'Подъем туловища'!$A$2:$B$72,2,1),IF(G63=14,VLOOKUP(N63,'Подъем туловища'!$D$2:$E$72,2,1),IF(G63=13,VLOOKUP(N63,'Подъем туловища'!$G$2:$H$72,2,1),IF(G63=12,VLOOKUP(N63,'Подъем туловища'!$J$2:$K$72,2,1),""))))</f>
        <v>35</v>
      </c>
      <c r="P63" s="75" t="s">
        <v>10</v>
      </c>
      <c r="Q63" s="64">
        <f>IF(G63=15,VLOOKUP(P63,'Наклон вперед'!$A$2:$B$72,2,1),IF(G63=14,VLOOKUP(P63,'Наклон вперед'!$D$2:$E$72,2,1),IF(G63=13,VLOOKUP(P63,'Наклон вперед'!$G$2:$H$72,2,1),IF(G63=12,VLOOKUP(P63,'Наклон вперед'!$J$2:$K$72,2,1),""))))</f>
        <v>37</v>
      </c>
      <c r="R63" s="75">
        <v>232</v>
      </c>
      <c r="S63" s="64">
        <f>IF(G63=15,VLOOKUP(R63,'Прыжок с места'!$A$2:$B$72,2,1),IF(G63=14,VLOOKUP(R63,'Прыжок с места'!$D$2:$E$72,2,1),IF(G63=13,VLOOKUP(R63,'Прыжок с места'!$G$2:$H$72,2,1),IF(G63=12,VLOOKUP(R63,'Прыжок с места'!$J$2:$K$72,2,1),""))))</f>
        <v>56</v>
      </c>
      <c r="T63" s="76">
        <f t="shared" si="4"/>
        <v>186</v>
      </c>
      <c r="U63" s="76">
        <f t="shared" si="5"/>
        <v>34</v>
      </c>
    </row>
    <row r="64" spans="1:21" x14ac:dyDescent="0.25">
      <c r="A64" s="71">
        <v>57</v>
      </c>
      <c r="B64" s="70"/>
      <c r="C64" s="71" t="s">
        <v>36</v>
      </c>
      <c r="D64" s="71"/>
      <c r="E64" s="71"/>
      <c r="F64" s="72">
        <v>39597</v>
      </c>
      <c r="G64" s="63">
        <f t="shared" si="3"/>
        <v>13</v>
      </c>
      <c r="H64" s="73">
        <v>3.1944444444444442E-3</v>
      </c>
      <c r="I64" s="64">
        <f>IF(G64=15,VLOOKUP(H64,'Бег 1000 м'!$A$2:$B$200,2,1),IF(G64=14,VLOOKUP(H64,'Бег 1000 м'!$D$2:$E$200,2,1),IF(G64=13,VLOOKUP(H64,'Бег 1000 м'!$G$2:$H$200,2,1),IF(G64=12,VLOOKUP(H64,'Бег 1000 м'!$J$2:$K$200,2,1),""))))</f>
        <v>19</v>
      </c>
      <c r="J64" s="74"/>
      <c r="K64" s="64">
        <f>IF(G64=15,VLOOKUP(J64,'Бег 60 м'!$A$2:$B$74,2,1),IF(G64=14,VLOOKUP(J64,'Бег 60 м'!$D$2:$E$74,2,1),IF(G64=13,VLOOKUP(J64,'Бег 60 м'!$G$2:$H$74,2,1),IF(G64=12,VLOOKUP(J64,'Бег 60 м'!$J$2:$K$74,2,1),""))))</f>
        <v>0</v>
      </c>
      <c r="L64" s="75">
        <v>15</v>
      </c>
      <c r="M64" s="64">
        <f>IF(G64=15,VLOOKUP(L64,'Подт Отж'!$A$2:$B$72,2,1),IF(G64=14,VLOOKUP(L64,'Подт Отж'!$D$2:$E$72,2,1),IF(G64=13,VLOOKUP(L64,'Подт Отж'!$G$2:$H$72,2,1),IF(G64=12,VLOOKUP(L64,'Подт Отж'!$J$2:$K$72,2,1),""))))</f>
        <v>56</v>
      </c>
      <c r="N64" s="75">
        <v>38</v>
      </c>
      <c r="O64" s="64">
        <f>IF(G64=15,VLOOKUP(N64,'Подъем туловища'!$A$2:$B$72,2,1),IF(G64=14,VLOOKUP(N64,'Подъем туловища'!$D$2:$E$72,2,1),IF(G64=13,VLOOKUP(N64,'Подъем туловища'!$G$2:$H$72,2,1),IF(G64=12,VLOOKUP(N64,'Подъем туловища'!$J$2:$K$72,2,1),""))))</f>
        <v>56</v>
      </c>
      <c r="P64" s="75">
        <v>20</v>
      </c>
      <c r="Q64" s="64">
        <f>IF(G64=15,VLOOKUP(P64,'Наклон вперед'!$A$2:$B$72,2,1),IF(G64=14,VLOOKUP(P64,'Наклон вперед'!$D$2:$E$72,2,1),IF(G64=13,VLOOKUP(P64,'Наклон вперед'!$G$2:$H$72,2,1),IF(G64=12,VLOOKUP(P64,'Наклон вперед'!$J$2:$K$72,2,1),""))))</f>
        <v>56</v>
      </c>
      <c r="R64" s="75">
        <v>234</v>
      </c>
      <c r="S64" s="64">
        <f>IF(G64=15,VLOOKUP(R64,'Прыжок с места'!$A$2:$B$72,2,1),IF(G64=14,VLOOKUP(R64,'Прыжок с места'!$D$2:$E$72,2,1),IF(G64=13,VLOOKUP(R64,'Прыжок с места'!$G$2:$H$72,2,1),IF(G64=12,VLOOKUP(R64,'Прыжок с места'!$J$2:$K$72,2,1),""))))</f>
        <v>57</v>
      </c>
      <c r="T64" s="76">
        <f t="shared" si="4"/>
        <v>244</v>
      </c>
      <c r="U64" s="76">
        <f t="shared" si="5"/>
        <v>8</v>
      </c>
    </row>
    <row r="65" spans="1:21" x14ac:dyDescent="0.25">
      <c r="A65" s="71">
        <v>58</v>
      </c>
      <c r="B65" s="70"/>
      <c r="C65" s="71" t="s">
        <v>36</v>
      </c>
      <c r="D65" s="71"/>
      <c r="E65" s="71"/>
      <c r="F65" s="72">
        <v>39597</v>
      </c>
      <c r="G65" s="63">
        <f t="shared" si="3"/>
        <v>13</v>
      </c>
      <c r="H65" s="73">
        <v>3.2407407407407406E-3</v>
      </c>
      <c r="I65" s="64">
        <f>IF(G65=15,VLOOKUP(H65,'Бег 1000 м'!$A$2:$B$200,2,1),IF(G65=14,VLOOKUP(H65,'Бег 1000 м'!$D$2:$E$200,2,1),IF(G65=13,VLOOKUP(H65,'Бег 1000 м'!$G$2:$H$200,2,1),IF(G65=12,VLOOKUP(H65,'Бег 1000 м'!$J$2:$K$200,2,1),""))))</f>
        <v>18</v>
      </c>
      <c r="J65" s="74"/>
      <c r="K65" s="64">
        <f>IF(G65=15,VLOOKUP(J65,'Бег 60 м'!$A$2:$B$74,2,1),IF(G65=14,VLOOKUP(J65,'Бег 60 м'!$D$2:$E$74,2,1),IF(G65=13,VLOOKUP(J65,'Бег 60 м'!$G$2:$H$74,2,1),IF(G65=12,VLOOKUP(J65,'Бег 60 м'!$J$2:$K$74,2,1),""))))</f>
        <v>0</v>
      </c>
      <c r="L65" s="75" t="s">
        <v>10</v>
      </c>
      <c r="M65" s="64">
        <f>IF(G65=15,VLOOKUP(L65,'Подт Отж'!$A$2:$B$72,2,1),IF(G65=14,VLOOKUP(L65,'Подт Отж'!$D$2:$E$72,2,1),IF(G65=13,VLOOKUP(L65,'Подт Отж'!$G$2:$H$72,2,1),IF(G65=12,VLOOKUP(L65,'Подт Отж'!$J$2:$K$72,2,1),""))))</f>
        <v>37</v>
      </c>
      <c r="N65" s="75" t="s">
        <v>10</v>
      </c>
      <c r="O65" s="64">
        <f>IF(G65=15,VLOOKUP(N65,'Подъем туловища'!$A$2:$B$72,2,1),IF(G65=14,VLOOKUP(N65,'Подъем туловища'!$D$2:$E$72,2,1),IF(G65=13,VLOOKUP(N65,'Подъем туловища'!$G$2:$H$72,2,1),IF(G65=12,VLOOKUP(N65,'Подъем туловища'!$J$2:$K$72,2,1),""))))</f>
        <v>35</v>
      </c>
      <c r="P65" s="75" t="s">
        <v>10</v>
      </c>
      <c r="Q65" s="64">
        <f>IF(G65=15,VLOOKUP(P65,'Наклон вперед'!$A$2:$B$72,2,1),IF(G65=14,VLOOKUP(P65,'Наклон вперед'!$D$2:$E$72,2,1),IF(G65=13,VLOOKUP(P65,'Наклон вперед'!$G$2:$H$72,2,1),IF(G65=12,VLOOKUP(P65,'Наклон вперед'!$J$2:$K$72,2,1),""))))</f>
        <v>37</v>
      </c>
      <c r="R65" s="75">
        <v>236</v>
      </c>
      <c r="S65" s="64">
        <f>IF(G65=15,VLOOKUP(R65,'Прыжок с места'!$A$2:$B$72,2,1),IF(G65=14,VLOOKUP(R65,'Прыжок с места'!$D$2:$E$72,2,1),IF(G65=13,VLOOKUP(R65,'Прыжок с места'!$G$2:$H$72,2,1),IF(G65=12,VLOOKUP(R65,'Прыжок с места'!$J$2:$K$72,2,1),""))))</f>
        <v>58</v>
      </c>
      <c r="T65" s="76">
        <f t="shared" si="4"/>
        <v>185</v>
      </c>
      <c r="U65" s="76">
        <f t="shared" si="5"/>
        <v>40</v>
      </c>
    </row>
    <row r="66" spans="1:21" x14ac:dyDescent="0.25">
      <c r="A66" s="71">
        <v>59</v>
      </c>
      <c r="B66" s="70"/>
      <c r="C66" s="71" t="s">
        <v>36</v>
      </c>
      <c r="D66" s="71"/>
      <c r="E66" s="71"/>
      <c r="F66" s="72">
        <v>39597</v>
      </c>
      <c r="G66" s="63">
        <f t="shared" si="3"/>
        <v>13</v>
      </c>
      <c r="H66" s="73">
        <v>3.2870370370370367E-3</v>
      </c>
      <c r="I66" s="64">
        <f>IF(G66=15,VLOOKUP(H66,'Бег 1000 м'!$A$2:$B$200,2,1),IF(G66=14,VLOOKUP(H66,'Бег 1000 м'!$D$2:$E$200,2,1),IF(G66=13,VLOOKUP(H66,'Бег 1000 м'!$G$2:$H$200,2,1),IF(G66=12,VLOOKUP(H66,'Бег 1000 м'!$J$2:$K$200,2,1),""))))</f>
        <v>17</v>
      </c>
      <c r="J66" s="74"/>
      <c r="K66" s="64">
        <f>IF(G66=15,VLOOKUP(J66,'Бег 60 м'!$A$2:$B$74,2,1),IF(G66=14,VLOOKUP(J66,'Бег 60 м'!$D$2:$E$74,2,1),IF(G66=13,VLOOKUP(J66,'Бег 60 м'!$G$2:$H$74,2,1),IF(G66=12,VLOOKUP(J66,'Бег 60 м'!$J$2:$K$74,2,1),""))))</f>
        <v>0</v>
      </c>
      <c r="L66" s="75">
        <v>16</v>
      </c>
      <c r="M66" s="64">
        <f>IF(G66=15,VLOOKUP(L66,'Подт Отж'!$A$2:$B$72,2,1),IF(G66=14,VLOOKUP(L66,'Подт Отж'!$D$2:$E$72,2,1),IF(G66=13,VLOOKUP(L66,'Подт Отж'!$G$2:$H$72,2,1),IF(G66=12,VLOOKUP(L66,'Подт Отж'!$J$2:$K$72,2,1),""))))</f>
        <v>58</v>
      </c>
      <c r="N66" s="75">
        <v>39</v>
      </c>
      <c r="O66" s="64">
        <f>IF(G66=15,VLOOKUP(N66,'Подъем туловища'!$A$2:$B$72,2,1),IF(G66=14,VLOOKUP(N66,'Подъем туловища'!$D$2:$E$72,2,1),IF(G66=13,VLOOKUP(N66,'Подъем туловища'!$G$2:$H$72,2,1),IF(G66=12,VLOOKUP(N66,'Подъем туловища'!$J$2:$K$72,2,1),""))))</f>
        <v>58</v>
      </c>
      <c r="P66" s="75">
        <v>21</v>
      </c>
      <c r="Q66" s="64">
        <f>IF(G66=15,VLOOKUP(P66,'Наклон вперед'!$A$2:$B$72,2,1),IF(G66=14,VLOOKUP(P66,'Наклон вперед'!$D$2:$E$72,2,1),IF(G66=13,VLOOKUP(P66,'Наклон вперед'!$G$2:$H$72,2,1),IF(G66=12,VLOOKUP(P66,'Наклон вперед'!$J$2:$K$72,2,1),""))))</f>
        <v>58</v>
      </c>
      <c r="R66" s="75">
        <v>238</v>
      </c>
      <c r="S66" s="64">
        <f>IF(G66=15,VLOOKUP(R66,'Прыжок с места'!$A$2:$B$72,2,1),IF(G66=14,VLOOKUP(R66,'Прыжок с места'!$D$2:$E$72,2,1),IF(G66=13,VLOOKUP(R66,'Прыжок с места'!$G$2:$H$72,2,1),IF(G66=12,VLOOKUP(R66,'Прыжок с места'!$J$2:$K$72,2,1),""))))</f>
        <v>59</v>
      </c>
      <c r="T66" s="76">
        <f t="shared" si="4"/>
        <v>250</v>
      </c>
      <c r="U66" s="76">
        <f t="shared" si="5"/>
        <v>7</v>
      </c>
    </row>
    <row r="67" spans="1:21" x14ac:dyDescent="0.25">
      <c r="A67" s="71">
        <v>60</v>
      </c>
      <c r="B67" s="70"/>
      <c r="C67" s="71" t="s">
        <v>36</v>
      </c>
      <c r="D67" s="71"/>
      <c r="E67" s="71"/>
      <c r="F67" s="72">
        <v>39597</v>
      </c>
      <c r="G67" s="63">
        <f t="shared" si="3"/>
        <v>13</v>
      </c>
      <c r="H67" s="73">
        <v>3.3333333333333335E-3</v>
      </c>
      <c r="I67" s="64">
        <f>IF(G67=15,VLOOKUP(H67,'Бег 1000 м'!$A$2:$B$200,2,1),IF(G67=14,VLOOKUP(H67,'Бег 1000 м'!$D$2:$E$200,2,1),IF(G67=13,VLOOKUP(H67,'Бег 1000 м'!$G$2:$H$200,2,1),IF(G67=12,VLOOKUP(H67,'Бег 1000 м'!$J$2:$K$200,2,1),""))))</f>
        <v>15</v>
      </c>
      <c r="J67" s="74"/>
      <c r="K67" s="64">
        <f>IF(G67=15,VLOOKUP(J67,'Бег 60 м'!$A$2:$B$74,2,1),IF(G67=14,VLOOKUP(J67,'Бег 60 м'!$D$2:$E$74,2,1),IF(G67=13,VLOOKUP(J67,'Бег 60 м'!$G$2:$H$74,2,1),IF(G67=12,VLOOKUP(J67,'Бег 60 м'!$J$2:$K$74,2,1),""))))</f>
        <v>0</v>
      </c>
      <c r="L67" s="75" t="s">
        <v>10</v>
      </c>
      <c r="M67" s="64">
        <f>IF(G67=15,VLOOKUP(L67,'Подт Отж'!$A$2:$B$72,2,1),IF(G67=14,VLOOKUP(L67,'Подт Отж'!$D$2:$E$72,2,1),IF(G67=13,VLOOKUP(L67,'Подт Отж'!$G$2:$H$72,2,1),IF(G67=12,VLOOKUP(L67,'Подт Отж'!$J$2:$K$72,2,1),""))))</f>
        <v>37</v>
      </c>
      <c r="N67" s="75" t="s">
        <v>10</v>
      </c>
      <c r="O67" s="64">
        <f>IF(G67=15,VLOOKUP(N67,'Подъем туловища'!$A$2:$B$72,2,1),IF(G67=14,VLOOKUP(N67,'Подъем туловища'!$D$2:$E$72,2,1),IF(G67=13,VLOOKUP(N67,'Подъем туловища'!$G$2:$H$72,2,1),IF(G67=12,VLOOKUP(N67,'Подъем туловища'!$J$2:$K$72,2,1),""))))</f>
        <v>35</v>
      </c>
      <c r="P67" s="75" t="s">
        <v>10</v>
      </c>
      <c r="Q67" s="64">
        <f>IF(G67=15,VLOOKUP(P67,'Наклон вперед'!$A$2:$B$72,2,1),IF(G67=14,VLOOKUP(P67,'Наклон вперед'!$D$2:$E$72,2,1),IF(G67=13,VLOOKUP(P67,'Наклон вперед'!$G$2:$H$72,2,1),IF(G67=12,VLOOKUP(P67,'Наклон вперед'!$J$2:$K$72,2,1),""))))</f>
        <v>37</v>
      </c>
      <c r="R67" s="75">
        <v>240</v>
      </c>
      <c r="S67" s="64">
        <f>IF(G67=15,VLOOKUP(R67,'Прыжок с места'!$A$2:$B$72,2,1),IF(G67=14,VLOOKUP(R67,'Прыжок с места'!$D$2:$E$72,2,1),IF(G67=13,VLOOKUP(R67,'Прыжок с места'!$G$2:$H$72,2,1),IF(G67=12,VLOOKUP(R67,'Прыжок с места'!$J$2:$K$72,2,1),""))))</f>
        <v>60</v>
      </c>
      <c r="T67" s="76">
        <f t="shared" si="4"/>
        <v>184</v>
      </c>
      <c r="U67" s="76">
        <f t="shared" si="5"/>
        <v>42</v>
      </c>
    </row>
    <row r="68" spans="1:21" x14ac:dyDescent="0.25">
      <c r="A68" s="71">
        <v>61</v>
      </c>
      <c r="B68" s="70"/>
      <c r="C68" s="71" t="s">
        <v>36</v>
      </c>
      <c r="D68" s="71"/>
      <c r="E68" s="71"/>
      <c r="F68" s="72">
        <v>39597</v>
      </c>
      <c r="G68" s="63">
        <f t="shared" si="3"/>
        <v>13</v>
      </c>
      <c r="H68" s="73">
        <v>3.37962962962963E-3</v>
      </c>
      <c r="I68" s="64">
        <f>IF(G68=15,VLOOKUP(H68,'Бег 1000 м'!$A$2:$B$200,2,1),IF(G68=14,VLOOKUP(H68,'Бег 1000 м'!$D$2:$E$200,2,1),IF(G68=13,VLOOKUP(H68,'Бег 1000 м'!$G$2:$H$200,2,1),IF(G68=12,VLOOKUP(H68,'Бег 1000 м'!$J$2:$K$200,2,1),""))))</f>
        <v>14</v>
      </c>
      <c r="J68" s="74"/>
      <c r="K68" s="64">
        <f>IF(G68=15,VLOOKUP(J68,'Бег 60 м'!$A$2:$B$74,2,1),IF(G68=14,VLOOKUP(J68,'Бег 60 м'!$D$2:$E$74,2,1),IF(G68=13,VLOOKUP(J68,'Бег 60 м'!$G$2:$H$74,2,1),IF(G68=12,VLOOKUP(J68,'Бег 60 м'!$J$2:$K$74,2,1),""))))</f>
        <v>0</v>
      </c>
      <c r="L68" s="75">
        <v>17</v>
      </c>
      <c r="M68" s="64">
        <f>IF(G68=15,VLOOKUP(L68,'Подт Отж'!$A$2:$B$72,2,1),IF(G68=14,VLOOKUP(L68,'Подт Отж'!$D$2:$E$72,2,1),IF(G68=13,VLOOKUP(L68,'Подт Отж'!$G$2:$H$72,2,1),IF(G68=12,VLOOKUP(L68,'Подт Отж'!$J$2:$K$72,2,1),""))))</f>
        <v>60</v>
      </c>
      <c r="N68" s="75">
        <v>40</v>
      </c>
      <c r="O68" s="64">
        <f>IF(G68=15,VLOOKUP(N68,'Подъем туловища'!$A$2:$B$72,2,1),IF(G68=14,VLOOKUP(N68,'Подъем туловища'!$D$2:$E$72,2,1),IF(G68=13,VLOOKUP(N68,'Подъем туловища'!$G$2:$H$72,2,1),IF(G68=12,VLOOKUP(N68,'Подъем туловища'!$J$2:$K$72,2,1),""))))</f>
        <v>60</v>
      </c>
      <c r="P68" s="75">
        <v>22</v>
      </c>
      <c r="Q68" s="64">
        <f>IF(G68=15,VLOOKUP(P68,'Наклон вперед'!$A$2:$B$72,2,1),IF(G68=14,VLOOKUP(P68,'Наклон вперед'!$D$2:$E$72,2,1),IF(G68=13,VLOOKUP(P68,'Наклон вперед'!$G$2:$H$72,2,1),IF(G68=12,VLOOKUP(P68,'Наклон вперед'!$J$2:$K$72,2,1),""))))</f>
        <v>60</v>
      </c>
      <c r="R68" s="75">
        <v>242</v>
      </c>
      <c r="S68" s="64">
        <f>IF(G68=15,VLOOKUP(R68,'Прыжок с места'!$A$2:$B$72,2,1),IF(G68=14,VLOOKUP(R68,'Прыжок с места'!$D$2:$E$72,2,1),IF(G68=13,VLOOKUP(R68,'Прыжок с места'!$G$2:$H$72,2,1),IF(G68=12,VLOOKUP(R68,'Прыжок с места'!$J$2:$K$72,2,1),""))))</f>
        <v>61</v>
      </c>
      <c r="T68" s="76">
        <f t="shared" si="4"/>
        <v>255</v>
      </c>
      <c r="U68" s="76">
        <f t="shared" si="5"/>
        <v>6</v>
      </c>
    </row>
    <row r="69" spans="1:21" x14ac:dyDescent="0.25">
      <c r="A69" s="71">
        <v>62</v>
      </c>
      <c r="B69" s="70"/>
      <c r="C69" s="71" t="s">
        <v>36</v>
      </c>
      <c r="D69" s="71"/>
      <c r="E69" s="71"/>
      <c r="F69" s="72">
        <v>39597</v>
      </c>
      <c r="G69" s="63">
        <f t="shared" si="3"/>
        <v>13</v>
      </c>
      <c r="H69" s="73">
        <v>3.425925925925926E-3</v>
      </c>
      <c r="I69" s="64">
        <f>IF(G69=15,VLOOKUP(H69,'Бег 1000 м'!$A$2:$B$200,2,1),IF(G69=14,VLOOKUP(H69,'Бег 1000 м'!$D$2:$E$200,2,1),IF(G69=13,VLOOKUP(H69,'Бег 1000 м'!$G$2:$H$200,2,1),IF(G69=12,VLOOKUP(H69,'Бег 1000 м'!$J$2:$K$200,2,1),""))))</f>
        <v>13</v>
      </c>
      <c r="J69" s="74"/>
      <c r="K69" s="64">
        <f>IF(G69=15,VLOOKUP(J69,'Бег 60 м'!$A$2:$B$74,2,1),IF(G69=14,VLOOKUP(J69,'Бег 60 м'!$D$2:$E$74,2,1),IF(G69=13,VLOOKUP(J69,'Бег 60 м'!$G$2:$H$74,2,1),IF(G69=12,VLOOKUP(J69,'Бег 60 м'!$J$2:$K$74,2,1),""))))</f>
        <v>0</v>
      </c>
      <c r="L69" s="75" t="s">
        <v>10</v>
      </c>
      <c r="M69" s="64">
        <f>IF(G69=15,VLOOKUP(L69,'Подт Отж'!$A$2:$B$72,2,1),IF(G69=14,VLOOKUP(L69,'Подт Отж'!$D$2:$E$72,2,1),IF(G69=13,VLOOKUP(L69,'Подт Отж'!$G$2:$H$72,2,1),IF(G69=12,VLOOKUP(L69,'Подт Отж'!$J$2:$K$72,2,1),""))))</f>
        <v>37</v>
      </c>
      <c r="N69" s="75" t="s">
        <v>10</v>
      </c>
      <c r="O69" s="64">
        <f>IF(G69=15,VLOOKUP(N69,'Подъем туловища'!$A$2:$B$72,2,1),IF(G69=14,VLOOKUP(N69,'Подъем туловища'!$D$2:$E$72,2,1),IF(G69=13,VLOOKUP(N69,'Подъем туловища'!$G$2:$H$72,2,1),IF(G69=12,VLOOKUP(N69,'Подъем туловища'!$J$2:$K$72,2,1),""))))</f>
        <v>35</v>
      </c>
      <c r="P69" s="75"/>
      <c r="Q69" s="64">
        <f>IF(G69=15,VLOOKUP(P69,'Наклон вперед'!$A$2:$B$72,2,1),IF(G69=14,VLOOKUP(P69,'Наклон вперед'!$D$2:$E$72,2,1),IF(G69=13,VLOOKUP(P69,'Наклон вперед'!$G$2:$H$72,2,1),IF(G69=12,VLOOKUP(P69,'Наклон вперед'!$J$2:$K$72,2,1),""))))</f>
        <v>10</v>
      </c>
      <c r="R69" s="75">
        <v>244</v>
      </c>
      <c r="S69" s="64">
        <f>IF(G69=15,VLOOKUP(R69,'Прыжок с места'!$A$2:$B$72,2,1),IF(G69=14,VLOOKUP(R69,'Прыжок с места'!$D$2:$E$72,2,1),IF(G69=13,VLOOKUP(R69,'Прыжок с места'!$G$2:$H$72,2,1),IF(G69=12,VLOOKUP(R69,'Прыжок с места'!$J$2:$K$72,2,1),""))))</f>
        <v>62</v>
      </c>
      <c r="T69" s="76">
        <f t="shared" si="4"/>
        <v>157</v>
      </c>
      <c r="U69" s="76">
        <f t="shared" si="5"/>
        <v>52</v>
      </c>
    </row>
    <row r="70" spans="1:21" x14ac:dyDescent="0.25">
      <c r="A70" s="71">
        <v>63</v>
      </c>
      <c r="B70" s="70"/>
      <c r="C70" s="71" t="s">
        <v>36</v>
      </c>
      <c r="D70" s="71"/>
      <c r="E70" s="71"/>
      <c r="F70" s="72">
        <v>39597</v>
      </c>
      <c r="G70" s="63">
        <f t="shared" si="3"/>
        <v>13</v>
      </c>
      <c r="H70" s="73">
        <v>3.472222222222222E-3</v>
      </c>
      <c r="I70" s="64">
        <f>IF(G70=15,VLOOKUP(H70,'Бег 1000 м'!$A$2:$B$200,2,1),IF(G70=14,VLOOKUP(H70,'Бег 1000 м'!$D$2:$E$200,2,1),IF(G70=13,VLOOKUP(H70,'Бег 1000 м'!$G$2:$H$200,2,1),IF(G70=12,VLOOKUP(H70,'Бег 1000 м'!$J$2:$K$200,2,1),""))))</f>
        <v>12</v>
      </c>
      <c r="J70" s="74"/>
      <c r="K70" s="64">
        <f>IF(G70=15,VLOOKUP(J70,'Бег 60 м'!$A$2:$B$74,2,1),IF(G70=14,VLOOKUP(J70,'Бег 60 м'!$D$2:$E$74,2,1),IF(G70=13,VLOOKUP(J70,'Бег 60 м'!$G$2:$H$74,2,1),IF(G70=12,VLOOKUP(J70,'Бег 60 м'!$J$2:$K$74,2,1),""))))</f>
        <v>0</v>
      </c>
      <c r="L70" s="75">
        <v>18</v>
      </c>
      <c r="M70" s="64">
        <f>IF(G70=15,VLOOKUP(L70,'Подт Отж'!$A$2:$B$72,2,1),IF(G70=14,VLOOKUP(L70,'Подт Отж'!$D$2:$E$72,2,1),IF(G70=13,VLOOKUP(L70,'Подт Отж'!$G$2:$H$72,2,1),IF(G70=12,VLOOKUP(L70,'Подт Отж'!$J$2:$K$72,2,1),""))))</f>
        <v>62</v>
      </c>
      <c r="N70" s="75">
        <v>41</v>
      </c>
      <c r="O70" s="64">
        <f>IF(G70=15,VLOOKUP(N70,'Подъем туловища'!$A$2:$B$72,2,1),IF(G70=14,VLOOKUP(N70,'Подъем туловища'!$D$2:$E$72,2,1),IF(G70=13,VLOOKUP(N70,'Подъем туловища'!$G$2:$H$72,2,1),IF(G70=12,VLOOKUP(N70,'Подъем туловища'!$J$2:$K$72,2,1),""))))</f>
        <v>62</v>
      </c>
      <c r="P70" s="75">
        <v>23</v>
      </c>
      <c r="Q70" s="64">
        <f>IF(G70=15,VLOOKUP(P70,'Наклон вперед'!$A$2:$B$72,2,1),IF(G70=14,VLOOKUP(P70,'Наклон вперед'!$D$2:$E$72,2,1),IF(G70=13,VLOOKUP(P70,'Наклон вперед'!$G$2:$H$72,2,1),IF(G70=12,VLOOKUP(P70,'Наклон вперед'!$J$2:$K$72,2,1),""))))</f>
        <v>62</v>
      </c>
      <c r="R70" s="75">
        <v>246</v>
      </c>
      <c r="S70" s="64">
        <f>IF(G70=15,VLOOKUP(R70,'Прыжок с места'!$A$2:$B$72,2,1),IF(G70=14,VLOOKUP(R70,'Прыжок с места'!$D$2:$E$72,2,1),IF(G70=13,VLOOKUP(R70,'Прыжок с места'!$G$2:$H$72,2,1),IF(G70=12,VLOOKUP(R70,'Прыжок с места'!$J$2:$K$72,2,1),""))))</f>
        <v>63</v>
      </c>
      <c r="T70" s="76">
        <f t="shared" si="4"/>
        <v>261</v>
      </c>
      <c r="U70" s="76">
        <f t="shared" si="5"/>
        <v>5</v>
      </c>
    </row>
    <row r="71" spans="1:21" x14ac:dyDescent="0.25">
      <c r="A71" s="71">
        <v>64</v>
      </c>
      <c r="B71" s="70"/>
      <c r="C71" s="71" t="s">
        <v>36</v>
      </c>
      <c r="D71" s="71"/>
      <c r="E71" s="71"/>
      <c r="F71" s="72">
        <v>39597</v>
      </c>
      <c r="G71" s="63">
        <f t="shared" si="3"/>
        <v>13</v>
      </c>
      <c r="H71" s="73">
        <v>3.530092592592592E-3</v>
      </c>
      <c r="I71" s="64">
        <f>IF(G71=15,VLOOKUP(H71,'Бег 1000 м'!$A$2:$B$200,2,1),IF(G71=14,VLOOKUP(H71,'Бег 1000 м'!$D$2:$E$200,2,1),IF(G71=13,VLOOKUP(H71,'Бег 1000 м'!$G$2:$H$200,2,1),IF(G71=12,VLOOKUP(H71,'Бег 1000 м'!$J$2:$K$200,2,1),""))))</f>
        <v>11</v>
      </c>
      <c r="J71" s="74"/>
      <c r="K71" s="64">
        <f>IF(G71=15,VLOOKUP(J71,'Бег 60 м'!$A$2:$B$74,2,1),IF(G71=14,VLOOKUP(J71,'Бег 60 м'!$D$2:$E$74,2,1),IF(G71=13,VLOOKUP(J71,'Бег 60 м'!$G$2:$H$74,2,1),IF(G71=12,VLOOKUP(J71,'Бег 60 м'!$J$2:$K$74,2,1),""))))</f>
        <v>0</v>
      </c>
      <c r="L71" s="75">
        <v>19</v>
      </c>
      <c r="M71" s="64">
        <f>IF(G71=15,VLOOKUP(L71,'Подт Отж'!$A$2:$B$72,2,1),IF(G71=14,VLOOKUP(L71,'Подт Отж'!$D$2:$E$72,2,1),IF(G71=13,VLOOKUP(L71,'Подт Отж'!$G$2:$H$72,2,1),IF(G71=12,VLOOKUP(L71,'Подт Отж'!$J$2:$K$72,2,1),""))))</f>
        <v>63</v>
      </c>
      <c r="N71" s="75" t="s">
        <v>10</v>
      </c>
      <c r="O71" s="64">
        <f>IF(G71=15,VLOOKUP(N71,'Подъем туловища'!$A$2:$B$72,2,1),IF(G71=14,VLOOKUP(N71,'Подъем туловища'!$D$2:$E$72,2,1),IF(G71=13,VLOOKUP(N71,'Подъем туловища'!$G$2:$H$72,2,1),IF(G71=12,VLOOKUP(N71,'Подъем туловища'!$J$2:$K$72,2,1),""))))</f>
        <v>35</v>
      </c>
      <c r="P71" s="75">
        <v>24</v>
      </c>
      <c r="Q71" s="64">
        <f>IF(G71=15,VLOOKUP(P71,'Наклон вперед'!$A$2:$B$72,2,1),IF(G71=14,VLOOKUP(P71,'Наклон вперед'!$D$2:$E$72,2,1),IF(G71=13,VLOOKUP(P71,'Наклон вперед'!$G$2:$H$72,2,1),IF(G71=12,VLOOKUP(P71,'Наклон вперед'!$J$2:$K$72,2,1),""))))</f>
        <v>63</v>
      </c>
      <c r="R71" s="75">
        <v>248</v>
      </c>
      <c r="S71" s="64">
        <f>IF(G71=15,VLOOKUP(R71,'Прыжок с места'!$A$2:$B$72,2,1),IF(G71=14,VLOOKUP(R71,'Прыжок с места'!$D$2:$E$72,2,1),IF(G71=13,VLOOKUP(R71,'Прыжок с места'!$G$2:$H$72,2,1),IF(G71=12,VLOOKUP(R71,'Прыжок с места'!$J$2:$K$72,2,1),""))))</f>
        <v>64</v>
      </c>
      <c r="T71" s="76">
        <f t="shared" si="4"/>
        <v>236</v>
      </c>
      <c r="U71" s="76">
        <f t="shared" si="5"/>
        <v>11</v>
      </c>
    </row>
    <row r="72" spans="1:21" x14ac:dyDescent="0.25">
      <c r="A72" s="71">
        <v>65</v>
      </c>
      <c r="B72" s="70"/>
      <c r="C72" s="71" t="s">
        <v>36</v>
      </c>
      <c r="D72" s="71"/>
      <c r="E72" s="71"/>
      <c r="F72" s="72">
        <v>39597</v>
      </c>
      <c r="G72" s="63">
        <f t="shared" ref="G72:G77" si="6">DATEDIF(F72,$B$3,"y")</f>
        <v>13</v>
      </c>
      <c r="H72" s="73">
        <v>3.5879629629629629E-3</v>
      </c>
      <c r="I72" s="64">
        <f>IF(G72=15,VLOOKUP(H72,'Бег 1000 м'!$A$2:$B$200,2,1),IF(G72=14,VLOOKUP(H72,'Бег 1000 м'!$D$2:$E$200,2,1),IF(G72=13,VLOOKUP(H72,'Бег 1000 м'!$G$2:$H$200,2,1),IF(G72=12,VLOOKUP(H72,'Бег 1000 м'!$J$2:$K$200,2,1),""))))</f>
        <v>10</v>
      </c>
      <c r="J72" s="74"/>
      <c r="K72" s="64">
        <f>IF(G72=15,VLOOKUP(J72,'Бег 60 м'!$A$2:$B$74,2,1),IF(G72=14,VLOOKUP(J72,'Бег 60 м'!$D$2:$E$74,2,1),IF(G72=13,VLOOKUP(J72,'Бег 60 м'!$G$2:$H$74,2,1),IF(G72=12,VLOOKUP(J72,'Бег 60 м'!$J$2:$K$74,2,1),""))))</f>
        <v>0</v>
      </c>
      <c r="L72" s="75">
        <v>20</v>
      </c>
      <c r="M72" s="64">
        <f>IF(G72=15,VLOOKUP(L72,'Подт Отж'!$A$2:$B$72,2,1),IF(G72=14,VLOOKUP(L72,'Подт Отж'!$D$2:$E$72,2,1),IF(G72=13,VLOOKUP(L72,'Подт Отж'!$G$2:$H$72,2,1),IF(G72=12,VLOOKUP(L72,'Подт Отж'!$J$2:$K$72,2,1),""))))</f>
        <v>64</v>
      </c>
      <c r="N72" s="75">
        <v>42</v>
      </c>
      <c r="O72" s="64">
        <f>IF(G72=15,VLOOKUP(N72,'Подъем туловища'!$A$2:$B$72,2,1),IF(G72=14,VLOOKUP(N72,'Подъем туловища'!$D$2:$E$72,2,1),IF(G72=13,VLOOKUP(N72,'Подъем туловища'!$G$2:$H$72,2,1),IF(G72=12,VLOOKUP(N72,'Подъем туловища'!$J$2:$K$72,2,1),""))))</f>
        <v>64</v>
      </c>
      <c r="P72" s="75">
        <v>25</v>
      </c>
      <c r="Q72" s="64">
        <f>IF(G72=15,VLOOKUP(P72,'Наклон вперед'!$A$2:$B$72,2,1),IF(G72=14,VLOOKUP(P72,'Наклон вперед'!$D$2:$E$72,2,1),IF(G72=13,VLOOKUP(P72,'Наклон вперед'!$G$2:$H$72,2,1),IF(G72=12,VLOOKUP(P72,'Наклон вперед'!$J$2:$K$72,2,1),""))))</f>
        <v>64</v>
      </c>
      <c r="R72" s="75">
        <v>250</v>
      </c>
      <c r="S72" s="64">
        <f>IF(G72=15,VLOOKUP(R72,'Прыжок с места'!$A$2:$B$72,2,1),IF(G72=14,VLOOKUP(R72,'Прыжок с места'!$D$2:$E$72,2,1),IF(G72=13,VLOOKUP(R72,'Прыжок с места'!$G$2:$H$72,2,1),IF(G72=12,VLOOKUP(R72,'Прыжок с места'!$J$2:$K$72,2,1),""))))</f>
        <v>65</v>
      </c>
      <c r="T72" s="76">
        <f t="shared" ref="T72:T77" si="7">SUM(I72,K72,M72,O72,Q72,S72,)</f>
        <v>267</v>
      </c>
      <c r="U72" s="76">
        <f t="shared" ref="U72:U77" si="8">RANK(T72,$T$8:$T$77)</f>
        <v>4</v>
      </c>
    </row>
    <row r="73" spans="1:21" x14ac:dyDescent="0.25">
      <c r="A73" s="71">
        <v>66</v>
      </c>
      <c r="B73" s="70"/>
      <c r="C73" s="71" t="s">
        <v>36</v>
      </c>
      <c r="D73" s="71"/>
      <c r="E73" s="71"/>
      <c r="F73" s="72">
        <v>39597</v>
      </c>
      <c r="G73" s="63">
        <f t="shared" si="6"/>
        <v>13</v>
      </c>
      <c r="H73" s="73">
        <v>3.645833333333333E-3</v>
      </c>
      <c r="I73" s="64">
        <f>IF(G73=15,VLOOKUP(H73,'Бег 1000 м'!$A$2:$B$200,2,1),IF(G73=14,VLOOKUP(H73,'Бег 1000 м'!$D$2:$E$200,2,1),IF(G73=13,VLOOKUP(H73,'Бег 1000 м'!$G$2:$H$200,2,1),IF(G73=12,VLOOKUP(H73,'Бег 1000 м'!$J$2:$K$200,2,1),""))))</f>
        <v>9</v>
      </c>
      <c r="J73" s="74"/>
      <c r="K73" s="64">
        <f>IF(G73=15,VLOOKUP(J73,'Бег 60 м'!$A$2:$B$74,2,1),IF(G73=14,VLOOKUP(J73,'Бег 60 м'!$D$2:$E$74,2,1),IF(G73=13,VLOOKUP(J73,'Бег 60 м'!$G$2:$H$74,2,1),IF(G73=12,VLOOKUP(J73,'Бег 60 м'!$J$2:$K$74,2,1),""))))</f>
        <v>0</v>
      </c>
      <c r="L73" s="75">
        <v>21</v>
      </c>
      <c r="M73" s="64">
        <f>IF(G73=15,VLOOKUP(L73,'Подт Отж'!$A$2:$B$72,2,1),IF(G73=14,VLOOKUP(L73,'Подт Отж'!$D$2:$E$72,2,1),IF(G73=13,VLOOKUP(L73,'Подт Отж'!$G$2:$H$72,2,1),IF(G73=12,VLOOKUP(L73,'Подт Отж'!$J$2:$K$72,2,1),""))))</f>
        <v>65</v>
      </c>
      <c r="N73" s="75" t="s">
        <v>10</v>
      </c>
      <c r="O73" s="64">
        <f>IF(G73=15,VLOOKUP(N73,'Подъем туловища'!$A$2:$B$72,2,1),IF(G73=14,VLOOKUP(N73,'Подъем туловища'!$D$2:$E$72,2,1),IF(G73=13,VLOOKUP(N73,'Подъем туловища'!$G$2:$H$72,2,1),IF(G73=12,VLOOKUP(N73,'Подъем туловища'!$J$2:$K$72,2,1),""))))</f>
        <v>35</v>
      </c>
      <c r="P73" s="75">
        <v>26</v>
      </c>
      <c r="Q73" s="64">
        <f>IF(G73=15,VLOOKUP(P73,'Наклон вперед'!$A$2:$B$72,2,1),IF(G73=14,VLOOKUP(P73,'Наклон вперед'!$D$2:$E$72,2,1),IF(G73=13,VLOOKUP(P73,'Наклон вперед'!$G$2:$H$72,2,1),IF(G73=12,VLOOKUP(P73,'Наклон вперед'!$J$2:$K$72,2,1),""))))</f>
        <v>65</v>
      </c>
      <c r="R73" s="75">
        <v>252</v>
      </c>
      <c r="S73" s="64">
        <f>IF(G73=15,VLOOKUP(R73,'Прыжок с места'!$A$2:$B$72,2,1),IF(G73=14,VLOOKUP(R73,'Прыжок с места'!$D$2:$E$72,2,1),IF(G73=13,VLOOKUP(R73,'Прыжок с места'!$G$2:$H$72,2,1),IF(G73=12,VLOOKUP(R73,'Прыжок с места'!$J$2:$K$72,2,1),""))))</f>
        <v>66</v>
      </c>
      <c r="T73" s="76">
        <f t="shared" si="7"/>
        <v>240</v>
      </c>
      <c r="U73" s="76">
        <f t="shared" si="8"/>
        <v>10</v>
      </c>
    </row>
    <row r="74" spans="1:21" x14ac:dyDescent="0.25">
      <c r="A74" s="71">
        <v>67</v>
      </c>
      <c r="B74" s="70"/>
      <c r="C74" s="71" t="s">
        <v>36</v>
      </c>
      <c r="D74" s="71"/>
      <c r="E74" s="71"/>
      <c r="F74" s="72">
        <v>39597</v>
      </c>
      <c r="G74" s="63">
        <f t="shared" si="6"/>
        <v>13</v>
      </c>
      <c r="H74" s="73">
        <v>3.7037037037037034E-3</v>
      </c>
      <c r="I74" s="64">
        <f>IF(G74=15,VLOOKUP(H74,'Бег 1000 м'!$A$2:$B$200,2,1),IF(G74=14,VLOOKUP(H74,'Бег 1000 м'!$D$2:$E$200,2,1),IF(G74=13,VLOOKUP(H74,'Бег 1000 м'!$G$2:$H$200,2,1),IF(G74=12,VLOOKUP(H74,'Бег 1000 м'!$J$2:$K$200,2,1),""))))</f>
        <v>8</v>
      </c>
      <c r="J74" s="74"/>
      <c r="K74" s="64">
        <f>IF(G74=15,VLOOKUP(J74,'Бег 60 м'!$A$2:$B$74,2,1),IF(G74=14,VLOOKUP(J74,'Бег 60 м'!$D$2:$E$74,2,1),IF(G74=13,VLOOKUP(J74,'Бег 60 м'!$G$2:$H$74,2,1),IF(G74=12,VLOOKUP(J74,'Бег 60 м'!$J$2:$K$74,2,1),""))))</f>
        <v>0</v>
      </c>
      <c r="L74" s="75">
        <v>22</v>
      </c>
      <c r="M74" s="64">
        <f>IF(G74=15,VLOOKUP(L74,'Подт Отж'!$A$2:$B$72,2,1),IF(G74=14,VLOOKUP(L74,'Подт Отж'!$D$2:$E$72,2,1),IF(G74=13,VLOOKUP(L74,'Подт Отж'!$G$2:$H$72,2,1),IF(G74=12,VLOOKUP(L74,'Подт Отж'!$J$2:$K$72,2,1),""))))</f>
        <v>66</v>
      </c>
      <c r="N74" s="75">
        <v>43</v>
      </c>
      <c r="O74" s="64">
        <f>IF(G74=15,VLOOKUP(N74,'Подъем туловища'!$A$2:$B$72,2,1),IF(G74=14,VLOOKUP(N74,'Подъем туловища'!$D$2:$E$72,2,1),IF(G74=13,VLOOKUP(N74,'Подъем туловища'!$G$2:$H$72,2,1),IF(G74=12,VLOOKUP(N74,'Подъем туловища'!$J$2:$K$72,2,1),""))))</f>
        <v>66</v>
      </c>
      <c r="P74" s="75">
        <v>27</v>
      </c>
      <c r="Q74" s="64">
        <f>IF(G74=15,VLOOKUP(P74,'Наклон вперед'!$A$2:$B$72,2,1),IF(G74=14,VLOOKUP(P74,'Наклон вперед'!$D$2:$E$72,2,1),IF(G74=13,VLOOKUP(P74,'Наклон вперед'!$G$2:$H$72,2,1),IF(G74=12,VLOOKUP(P74,'Наклон вперед'!$J$2:$K$72,2,1),""))))</f>
        <v>66</v>
      </c>
      <c r="R74" s="75">
        <v>254</v>
      </c>
      <c r="S74" s="64">
        <f>IF(G74=15,VLOOKUP(R74,'Прыжок с места'!$A$2:$B$72,2,1),IF(G74=14,VLOOKUP(R74,'Прыжок с места'!$D$2:$E$72,2,1),IF(G74=13,VLOOKUP(R74,'Прыжок с места'!$G$2:$H$72,2,1),IF(G74=12,VLOOKUP(R74,'Прыжок с места'!$J$2:$K$72,2,1),""))))</f>
        <v>67</v>
      </c>
      <c r="T74" s="76">
        <f t="shared" si="7"/>
        <v>273</v>
      </c>
      <c r="U74" s="76">
        <f t="shared" si="8"/>
        <v>3</v>
      </c>
    </row>
    <row r="75" spans="1:21" x14ac:dyDescent="0.25">
      <c r="A75" s="71">
        <v>68</v>
      </c>
      <c r="B75" s="70"/>
      <c r="C75" s="71" t="s">
        <v>36</v>
      </c>
      <c r="D75" s="71"/>
      <c r="E75" s="71"/>
      <c r="F75" s="72">
        <v>39597</v>
      </c>
      <c r="G75" s="63">
        <f t="shared" si="6"/>
        <v>13</v>
      </c>
      <c r="H75" s="73">
        <v>3.7615740740740739E-3</v>
      </c>
      <c r="I75" s="64">
        <f>IF(G75=15,VLOOKUP(H75,'Бег 1000 м'!$A$2:$B$200,2,1),IF(G75=14,VLOOKUP(H75,'Бег 1000 м'!$D$2:$E$200,2,1),IF(G75=13,VLOOKUP(H75,'Бег 1000 м'!$G$2:$H$200,2,1),IF(G75=12,VLOOKUP(H75,'Бег 1000 м'!$J$2:$K$200,2,1),""))))</f>
        <v>7</v>
      </c>
      <c r="J75" s="74"/>
      <c r="K75" s="64">
        <f>IF(G75=15,VLOOKUP(J75,'Бег 60 м'!$A$2:$B$74,2,1),IF(G75=14,VLOOKUP(J75,'Бег 60 м'!$D$2:$E$74,2,1),IF(G75=13,VLOOKUP(J75,'Бег 60 м'!$G$2:$H$74,2,1),IF(G75=12,VLOOKUP(J75,'Бег 60 м'!$J$2:$K$74,2,1),""))))</f>
        <v>0</v>
      </c>
      <c r="L75" s="75">
        <v>23</v>
      </c>
      <c r="M75" s="64">
        <f>IF(G75=15,VLOOKUP(L75,'Подт Отж'!$A$2:$B$72,2,1),IF(G75=14,VLOOKUP(L75,'Подт Отж'!$D$2:$E$72,2,1),IF(G75=13,VLOOKUP(L75,'Подт Отж'!$G$2:$H$72,2,1),IF(G75=12,VLOOKUP(L75,'Подт Отж'!$J$2:$K$72,2,1),""))))</f>
        <v>67</v>
      </c>
      <c r="N75" s="75" t="s">
        <v>10</v>
      </c>
      <c r="O75" s="64">
        <f>IF(G75=15,VLOOKUP(N75,'Подъем туловища'!$A$2:$B$72,2,1),IF(G75=14,VLOOKUP(N75,'Подъем туловища'!$D$2:$E$72,2,1),IF(G75=13,VLOOKUP(N75,'Подъем туловища'!$G$2:$H$72,2,1),IF(G75=12,VLOOKUP(N75,'Подъем туловища'!$J$2:$K$72,2,1),""))))</f>
        <v>35</v>
      </c>
      <c r="P75" s="75">
        <v>28</v>
      </c>
      <c r="Q75" s="64">
        <f>IF(G75=15,VLOOKUP(P75,'Наклон вперед'!$A$2:$B$72,2,1),IF(G75=14,VLOOKUP(P75,'Наклон вперед'!$D$2:$E$72,2,1),IF(G75=13,VLOOKUP(P75,'Наклон вперед'!$G$2:$H$72,2,1),IF(G75=12,VLOOKUP(P75,'Наклон вперед'!$J$2:$K$72,2,1),""))))</f>
        <v>67</v>
      </c>
      <c r="R75" s="75">
        <v>256</v>
      </c>
      <c r="S75" s="64">
        <f>IF(G75=15,VLOOKUP(R75,'Прыжок с места'!$A$2:$B$72,2,1),IF(G75=14,VLOOKUP(R75,'Прыжок с места'!$D$2:$E$72,2,1),IF(G75=13,VLOOKUP(R75,'Прыжок с места'!$G$2:$H$72,2,1),IF(G75=12,VLOOKUP(R75,'Прыжок с места'!$J$2:$K$72,2,1),""))))</f>
        <v>68</v>
      </c>
      <c r="T75" s="76">
        <f t="shared" si="7"/>
        <v>244</v>
      </c>
      <c r="U75" s="76">
        <f t="shared" si="8"/>
        <v>8</v>
      </c>
    </row>
    <row r="76" spans="1:21" x14ac:dyDescent="0.25">
      <c r="A76" s="71">
        <v>69</v>
      </c>
      <c r="B76" s="70"/>
      <c r="C76" s="71" t="s">
        <v>36</v>
      </c>
      <c r="D76" s="71"/>
      <c r="E76" s="71"/>
      <c r="F76" s="72">
        <v>39597</v>
      </c>
      <c r="G76" s="63">
        <f t="shared" si="6"/>
        <v>13</v>
      </c>
      <c r="H76" s="73">
        <v>3.8194444444444443E-3</v>
      </c>
      <c r="I76" s="64">
        <f>IF(G76=15,VLOOKUP(H76,'Бег 1000 м'!$A$2:$B$200,2,1),IF(G76=14,VLOOKUP(H76,'Бег 1000 м'!$D$2:$E$200,2,1),IF(G76=13,VLOOKUP(H76,'Бег 1000 м'!$G$2:$H$200,2,1),IF(G76=12,VLOOKUP(H76,'Бег 1000 м'!$J$2:$K$200,2,1),""))))</f>
        <v>6</v>
      </c>
      <c r="J76" s="74"/>
      <c r="K76" s="64">
        <f>IF(G76=15,VLOOKUP(J76,'Бег 60 м'!$A$2:$B$74,2,1),IF(G76=14,VLOOKUP(J76,'Бег 60 м'!$D$2:$E$74,2,1),IF(G76=13,VLOOKUP(J76,'Бег 60 м'!$G$2:$H$74,2,1),IF(G76=12,VLOOKUP(J76,'Бег 60 м'!$J$2:$K$74,2,1),""))))</f>
        <v>0</v>
      </c>
      <c r="L76" s="75">
        <v>24</v>
      </c>
      <c r="M76" s="64">
        <f>IF(G76=15,VLOOKUP(L76,'Подт Отж'!$A$2:$B$72,2,1),IF(G76=14,VLOOKUP(L76,'Подт Отж'!$D$2:$E$72,2,1),IF(G76=13,VLOOKUP(L76,'Подт Отж'!$G$2:$H$72,2,1),IF(G76=12,VLOOKUP(L76,'Подт Отж'!$J$2:$K$72,2,1),""))))</f>
        <v>68</v>
      </c>
      <c r="N76" s="75">
        <v>44</v>
      </c>
      <c r="O76" s="64">
        <f>IF(G76=15,VLOOKUP(N76,'Подъем туловища'!$A$2:$B$72,2,1),IF(G76=14,VLOOKUP(N76,'Подъем туловища'!$D$2:$E$72,2,1),IF(G76=13,VLOOKUP(N76,'Подъем туловища'!$G$2:$H$72,2,1),IF(G76=12,VLOOKUP(N76,'Подъем туловища'!$J$2:$K$72,2,1),""))))</f>
        <v>68</v>
      </c>
      <c r="P76" s="75">
        <v>29</v>
      </c>
      <c r="Q76" s="64">
        <f>IF(G76=15,VLOOKUP(P76,'Наклон вперед'!$A$2:$B$72,2,1),IF(G76=14,VLOOKUP(P76,'Наклон вперед'!$D$2:$E$72,2,1),IF(G76=13,VLOOKUP(P76,'Наклон вперед'!$G$2:$H$72,2,1),IF(G76=12,VLOOKUP(P76,'Наклон вперед'!$J$2:$K$72,2,1),""))))</f>
        <v>68</v>
      </c>
      <c r="R76" s="75">
        <v>258</v>
      </c>
      <c r="S76" s="64">
        <f>IF(G76=15,VLOOKUP(R76,'Прыжок с места'!$A$2:$B$72,2,1),IF(G76=14,VLOOKUP(R76,'Прыжок с места'!$D$2:$E$72,2,1),IF(G76=13,VLOOKUP(R76,'Прыжок с места'!$G$2:$H$72,2,1),IF(G76=12,VLOOKUP(R76,'Прыжок с места'!$J$2:$K$72,2,1),""))))</f>
        <v>69</v>
      </c>
      <c r="T76" s="76">
        <f t="shared" si="7"/>
        <v>279</v>
      </c>
      <c r="U76" s="76">
        <f t="shared" si="8"/>
        <v>2</v>
      </c>
    </row>
    <row r="77" spans="1:21" x14ac:dyDescent="0.25">
      <c r="A77" s="71">
        <v>70</v>
      </c>
      <c r="B77" s="70"/>
      <c r="C77" s="71" t="s">
        <v>36</v>
      </c>
      <c r="D77" s="71"/>
      <c r="E77" s="71"/>
      <c r="F77" s="72">
        <v>39597</v>
      </c>
      <c r="G77" s="63">
        <f t="shared" si="6"/>
        <v>13</v>
      </c>
      <c r="H77" s="73">
        <v>3.8773148148148143E-3</v>
      </c>
      <c r="I77" s="64">
        <f>IF(G77=15,VLOOKUP(H77,'Бег 1000 м'!$A$2:$B$200,2,1),IF(G77=14,VLOOKUP(H77,'Бег 1000 м'!$D$2:$E$200,2,1),IF(G77=13,VLOOKUP(H77,'Бег 1000 м'!$G$2:$H$200,2,1),IF(G77=12,VLOOKUP(H77,'Бег 1000 м'!$J$2:$K$200,2,1),""))))</f>
        <v>5</v>
      </c>
      <c r="J77" s="74"/>
      <c r="K77" s="64">
        <f>IF(G77=15,VLOOKUP(J77,'Бег 60 м'!$A$2:$B$74,2,1),IF(G77=14,VLOOKUP(J77,'Бег 60 м'!$D$2:$E$74,2,1),IF(G77=13,VLOOKUP(J77,'Бег 60 м'!$G$2:$H$74,2,1),IF(G77=12,VLOOKUP(J77,'Бег 60 м'!$J$2:$K$74,2,1),""))))</f>
        <v>0</v>
      </c>
      <c r="L77" s="75">
        <v>25</v>
      </c>
      <c r="M77" s="64">
        <f>IF(G77=15,VLOOKUP(L77,'Подт Отж'!$A$2:$B$72,2,1),IF(G77=14,VLOOKUP(L77,'Подт Отж'!$D$2:$E$72,2,1),IF(G77=13,VLOOKUP(L77,'Подт Отж'!$G$2:$H$72,2,1),IF(G77=12,VLOOKUP(L77,'Подт Отж'!$J$2:$K$72,2,1),""))))</f>
        <v>69</v>
      </c>
      <c r="N77" s="75">
        <v>45</v>
      </c>
      <c r="O77" s="64">
        <f>IF(G77=15,VLOOKUP(N77,'Подъем туловища'!$A$2:$B$72,2,1),IF(G77=14,VLOOKUP(N77,'Подъем туловища'!$D$2:$E$72,2,1),IF(G77=13,VLOOKUP(N77,'Подъем туловища'!$G$2:$H$72,2,1),IF(G77=12,VLOOKUP(N77,'Подъем туловища'!$J$2:$K$72,2,1),""))))</f>
        <v>69</v>
      </c>
      <c r="P77" s="75">
        <v>30</v>
      </c>
      <c r="Q77" s="64">
        <f>IF(G77=15,VLOOKUP(P77,'Наклон вперед'!$A$2:$B$72,2,1),IF(G77=14,VLOOKUP(P77,'Наклон вперед'!$D$2:$E$72,2,1),IF(G77=13,VLOOKUP(P77,'Наклон вперед'!$G$2:$H$72,2,1),IF(G77=12,VLOOKUP(P77,'Наклон вперед'!$J$2:$K$72,2,1),""))))</f>
        <v>69</v>
      </c>
      <c r="R77" s="75">
        <v>260</v>
      </c>
      <c r="S77" s="64">
        <f>IF(G77=15,VLOOKUP(R77,'Прыжок с места'!$A$2:$B$72,2,1),IF(G77=14,VLOOKUP(R77,'Прыжок с места'!$D$2:$E$72,2,1),IF(G77=13,VLOOKUP(R77,'Прыжок с места'!$G$2:$H$72,2,1),IF(G77=12,VLOOKUP(R77,'Прыжок с места'!$J$2:$K$72,2,1),""))))</f>
        <v>70</v>
      </c>
      <c r="T77" s="76">
        <f t="shared" si="7"/>
        <v>282</v>
      </c>
      <c r="U77" s="76">
        <f t="shared" si="8"/>
        <v>1</v>
      </c>
    </row>
    <row r="78" spans="1:21" x14ac:dyDescent="0.25">
      <c r="K78" s="29"/>
    </row>
  </sheetData>
  <autoFilter ref="A7:U7"/>
  <mergeCells count="16">
    <mergeCell ref="H4:I5"/>
    <mergeCell ref="J4:K5"/>
    <mergeCell ref="A1:U1"/>
    <mergeCell ref="E4:E6"/>
    <mergeCell ref="T4:T6"/>
    <mergeCell ref="U4:U6"/>
    <mergeCell ref="A4:A6"/>
    <mergeCell ref="B4:B6"/>
    <mergeCell ref="D4:D6"/>
    <mergeCell ref="F4:F6"/>
    <mergeCell ref="G4:G6"/>
    <mergeCell ref="L4:M5"/>
    <mergeCell ref="N4:O5"/>
    <mergeCell ref="P4:Q5"/>
    <mergeCell ref="R4:S5"/>
    <mergeCell ref="C4:C6"/>
  </mergeCells>
  <printOptions horizontalCentered="1"/>
  <pageMargins left="0.27559055118110237" right="0.27559055118110237" top="0.27559055118110237" bottom="0.27559055118110237" header="0" footer="0"/>
  <pageSetup paperSize="9" scale="97" fitToHeight="0" orientation="landscape" verticalDpi="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78"/>
  <sheetViews>
    <sheetView zoomScaleNormal="100" workbookViewId="0">
      <selection activeCell="T15" sqref="T15"/>
    </sheetView>
  </sheetViews>
  <sheetFormatPr defaultRowHeight="15" x14ac:dyDescent="0.25"/>
  <cols>
    <col min="1" max="1" width="3.42578125" style="5" customWidth="1"/>
    <col min="2" max="2" width="23.140625" style="5" customWidth="1"/>
    <col min="3" max="3" width="3.85546875" style="5" bestFit="1" customWidth="1"/>
    <col min="4" max="4" width="13.7109375" style="5" customWidth="1"/>
    <col min="5" max="5" width="6.140625" style="5" bestFit="1" customWidth="1"/>
    <col min="6" max="6" width="10" style="5" customWidth="1"/>
    <col min="7" max="7" width="7.5703125" style="5" customWidth="1"/>
    <col min="8" max="8" width="6.7109375" style="5" customWidth="1"/>
    <col min="9" max="9" width="4.7109375" style="5" customWidth="1"/>
    <col min="10" max="10" width="5.7109375" style="5" customWidth="1"/>
    <col min="11" max="11" width="4.7109375" style="5" customWidth="1"/>
    <col min="12" max="12" width="5.7109375" style="5" customWidth="1"/>
    <col min="13" max="13" width="4.7109375" style="5" customWidth="1"/>
    <col min="14" max="14" width="5.7109375" style="5" customWidth="1"/>
    <col min="15" max="15" width="4.7109375" style="5" customWidth="1"/>
    <col min="16" max="16" width="5.7109375" style="5" customWidth="1"/>
    <col min="17" max="17" width="4.7109375" style="5" customWidth="1"/>
    <col min="18" max="18" width="5.7109375" style="5" customWidth="1"/>
    <col min="19" max="19" width="4.7109375" style="5" customWidth="1"/>
    <col min="20" max="20" width="7.28515625" style="5" customWidth="1"/>
    <col min="21" max="21" width="7" style="5" customWidth="1"/>
  </cols>
  <sheetData>
    <row r="1" spans="1:21" ht="28.5" x14ac:dyDescent="0.45">
      <c r="A1" s="208" t="s">
        <v>26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</row>
    <row r="2" spans="1:21" ht="9" customHeight="1" thickBot="1" x14ac:dyDescent="0.3">
      <c r="M2" s="30"/>
    </row>
    <row r="3" spans="1:21" ht="15" customHeight="1" thickBot="1" x14ac:dyDescent="0.3">
      <c r="B3" s="9">
        <f ca="1">TODAY()</f>
        <v>44418</v>
      </c>
      <c r="C3" s="8"/>
      <c r="E3" s="8"/>
      <c r="N3" s="62"/>
      <c r="O3" s="62"/>
    </row>
    <row r="4" spans="1:21" ht="16.5" customHeight="1" x14ac:dyDescent="0.25">
      <c r="A4" s="196" t="s">
        <v>0</v>
      </c>
      <c r="B4" s="190" t="s">
        <v>1</v>
      </c>
      <c r="C4" s="197" t="s">
        <v>35</v>
      </c>
      <c r="D4" s="187" t="s">
        <v>30</v>
      </c>
      <c r="E4" s="187" t="s">
        <v>31</v>
      </c>
      <c r="F4" s="196" t="s">
        <v>3</v>
      </c>
      <c r="G4" s="187" t="s">
        <v>8</v>
      </c>
      <c r="H4" s="190" t="s">
        <v>21</v>
      </c>
      <c r="I4" s="190"/>
      <c r="J4" s="191" t="s">
        <v>20</v>
      </c>
      <c r="K4" s="191"/>
      <c r="L4" s="192" t="s">
        <v>29</v>
      </c>
      <c r="M4" s="193"/>
      <c r="N4" s="181" t="s">
        <v>22</v>
      </c>
      <c r="O4" s="181"/>
      <c r="P4" s="192" t="s">
        <v>5</v>
      </c>
      <c r="Q4" s="193"/>
      <c r="R4" s="181" t="s">
        <v>23</v>
      </c>
      <c r="S4" s="181"/>
      <c r="T4" s="182" t="s">
        <v>6</v>
      </c>
      <c r="U4" s="207" t="s">
        <v>7</v>
      </c>
    </row>
    <row r="5" spans="1:21" ht="23.25" customHeight="1" x14ac:dyDescent="0.25">
      <c r="A5" s="196"/>
      <c r="B5" s="190"/>
      <c r="C5" s="198"/>
      <c r="D5" s="188"/>
      <c r="E5" s="188"/>
      <c r="F5" s="196"/>
      <c r="G5" s="188"/>
      <c r="H5" s="190"/>
      <c r="I5" s="190"/>
      <c r="J5" s="191"/>
      <c r="K5" s="191"/>
      <c r="L5" s="194"/>
      <c r="M5" s="195"/>
      <c r="N5" s="181"/>
      <c r="O5" s="181"/>
      <c r="P5" s="194"/>
      <c r="Q5" s="195"/>
      <c r="R5" s="181"/>
      <c r="S5" s="181"/>
      <c r="T5" s="182"/>
      <c r="U5" s="207"/>
    </row>
    <row r="6" spans="1:21" x14ac:dyDescent="0.25">
      <c r="A6" s="196"/>
      <c r="B6" s="190"/>
      <c r="C6" s="199"/>
      <c r="D6" s="189"/>
      <c r="E6" s="189"/>
      <c r="F6" s="196"/>
      <c r="G6" s="189"/>
      <c r="H6" s="64" t="s">
        <v>32</v>
      </c>
      <c r="I6" s="64" t="s">
        <v>9</v>
      </c>
      <c r="J6" s="65" t="s">
        <v>32</v>
      </c>
      <c r="K6" s="65" t="s">
        <v>9</v>
      </c>
      <c r="L6" s="65" t="s">
        <v>32</v>
      </c>
      <c r="M6" s="65" t="s">
        <v>9</v>
      </c>
      <c r="N6" s="65" t="s">
        <v>32</v>
      </c>
      <c r="O6" s="65" t="s">
        <v>9</v>
      </c>
      <c r="P6" s="65" t="s">
        <v>32</v>
      </c>
      <c r="Q6" s="65" t="s">
        <v>9</v>
      </c>
      <c r="R6" s="65" t="s">
        <v>32</v>
      </c>
      <c r="S6" s="65" t="s">
        <v>9</v>
      </c>
      <c r="T6" s="182"/>
      <c r="U6" s="207"/>
    </row>
    <row r="7" spans="1:21" x14ac:dyDescent="0.25">
      <c r="A7" s="66"/>
      <c r="B7" s="67"/>
      <c r="C7" s="67"/>
      <c r="D7" s="67"/>
      <c r="E7" s="67"/>
      <c r="F7" s="66"/>
      <c r="G7" s="67"/>
      <c r="H7" s="64"/>
      <c r="I7" s="64"/>
      <c r="J7" s="65"/>
      <c r="K7" s="65"/>
      <c r="L7" s="65"/>
      <c r="M7" s="65"/>
      <c r="N7" s="65"/>
      <c r="O7" s="65"/>
      <c r="P7" s="65"/>
      <c r="Q7" s="65"/>
      <c r="R7" s="65"/>
      <c r="S7" s="65"/>
      <c r="T7" s="68"/>
      <c r="U7" s="69"/>
    </row>
    <row r="8" spans="1:21" ht="15.75" customHeight="1" x14ac:dyDescent="0.25">
      <c r="A8" s="71">
        <v>1</v>
      </c>
      <c r="B8" s="70"/>
      <c r="C8" s="71" t="s">
        <v>37</v>
      </c>
      <c r="D8" s="71"/>
      <c r="E8" s="71"/>
      <c r="F8" s="72">
        <v>39596</v>
      </c>
      <c r="G8" s="63">
        <f t="shared" ref="G8:G39" ca="1" si="0">DATEDIF(F8,$B$3,"y")</f>
        <v>13</v>
      </c>
      <c r="H8" s="73">
        <v>2.7777777777777779E-3</v>
      </c>
      <c r="I8" s="64">
        <f ca="1">IF(G8=15,VLOOKUP(H8,'Бег 1000 м'!$N$2:$O$194,2,1),IF(G8=14,VLOOKUP(H8,'Бег 1000 м'!$Q$2:$R$194,2,1),IF(G8=13,VLOOKUP(H8,'Бег 1000 м'!$T$2:$U$204,2,1),IF(G8=12,VLOOKUP(H8,'Бег 1000 м'!$W$2:$X$214,2,1),""))))</f>
        <v>50</v>
      </c>
      <c r="J8" s="74">
        <v>9</v>
      </c>
      <c r="K8" s="64">
        <f ca="1">IF(G8=15,VLOOKUP(J8,'Бег 60 м'!$M$2:$N$74,2,1),IF(G8=14,VLOOKUP(J8,'Бег 60 м'!$P$2:$Q$74,2,1),IF(G8=13,VLOOKUP(J8,'Бег 60 м'!$S$2:$T$74,2,1),IF(G8=12,VLOOKUP(J8,'Бег 60 м'!$V$2:$W$74,2,1),""))))</f>
        <v>58</v>
      </c>
      <c r="L8" s="75">
        <v>1</v>
      </c>
      <c r="M8" s="64">
        <f ca="1">IF(G8=15,VLOOKUP(L8,'Подт Отж'!$N$2:$O$72,2,1),IF(G8=14,VLOOKUP(L8,'Подт Отж'!$Q$2:$R$72,2,1),IF(G8=13,VLOOKUP(L8,'Подт Отж'!$T$2:$U$72,2,1),IF(G8=12,VLOOKUP(L8,'Подт Отж'!$W$2:$X$72,2,1),""))))</f>
        <v>0</v>
      </c>
      <c r="N8" s="75"/>
      <c r="O8" s="64">
        <f ca="1">IF(G8=15,VLOOKUP(N8,'Подъем туловища'!$M$2:$N$72,2,1),IF(G8=14,VLOOKUP(N8,'Подъем туловища'!$P$2:$Q$72,2,1),IF(G8=13,VLOOKUP(N8,'Подъем туловища'!$S$2:$T$72,2,1),IF(G8=12,VLOOKUP(N8,'Подъем туловища'!$V$2:$W$72,2,1),""))))</f>
        <v>0</v>
      </c>
      <c r="P8" s="75">
        <v>-3</v>
      </c>
      <c r="Q8" s="64">
        <f ca="1">IF(G8=15,VLOOKUP(P8,'Наклон вперед'!$M$2:$N$72,2,1),IF(G8=14,VLOOKUP(P8,'Наклон вперед'!$P$2:$Q$72,2,1),IF(G8=13,VLOOKUP(P8,'Наклон вперед'!$S$2:$T$72,2,1),IF(G8=12,VLOOKUP(P8,'Наклон вперед'!$V$2:$W$72,2,1),""))))</f>
        <v>1</v>
      </c>
      <c r="R8" s="75"/>
      <c r="S8" s="64">
        <f ca="1">IF(G8=15,VLOOKUP(R8,'Прыжок с места'!$M$2:$N$72,2,1),IF(G8=14,VLOOKUP(R8,'Прыжок с места'!$P$2:$Q$72,2,1),IF(G8=13,VLOOKUP(R8,'Прыжок с места'!$S$2:$T$72,2,1),IF(G8=12,VLOOKUP(R8,'Прыжок с места'!$V$2:$W$72,2,1),""))))</f>
        <v>0</v>
      </c>
      <c r="T8" s="76">
        <f ca="1">SUM(I8,K8,M8,O8,Q8,S8,)</f>
        <v>109</v>
      </c>
      <c r="U8" s="76">
        <f ca="1">RANK(T8,$T$8:$T$67)</f>
        <v>4</v>
      </c>
    </row>
    <row r="9" spans="1:21" x14ac:dyDescent="0.25">
      <c r="A9" s="71">
        <v>2</v>
      </c>
      <c r="B9" s="70"/>
      <c r="C9" s="71" t="s">
        <v>37</v>
      </c>
      <c r="D9" s="71"/>
      <c r="E9" s="71"/>
      <c r="F9" s="72">
        <v>39597</v>
      </c>
      <c r="G9" s="63">
        <f t="shared" ca="1" si="0"/>
        <v>13</v>
      </c>
      <c r="H9" s="73">
        <v>2.7777777777777779E-3</v>
      </c>
      <c r="I9" s="64">
        <f ca="1">IF(G9=15,VLOOKUP(H9,'Бег 1000 м'!$N$2:$O$194,2,1),IF(G9=14,VLOOKUP(H9,'Бег 1000 м'!$Q$2:$R$194,2,1),IF(G9=13,VLOOKUP(H9,'Бег 1000 м'!$T$2:$U$204,2,1),IF(G9=12,VLOOKUP(H9,'Бег 1000 м'!$W$2:$X$214,2,1),""))))</f>
        <v>50</v>
      </c>
      <c r="J9" s="74">
        <v>9</v>
      </c>
      <c r="K9" s="64">
        <f ca="1">IF(G9=15,VLOOKUP(J9,'Бег 60 м'!$M$2:$N$74,2,1),IF(G9=14,VLOOKUP(J9,'Бег 60 м'!$P$2:$Q$74,2,1),IF(G9=13,VLOOKUP(J9,'Бег 60 м'!$S$2:$T$74,2,1),IF(G9=12,VLOOKUP(J9,'Бег 60 м'!$V$2:$W$74,2,1),""))))</f>
        <v>58</v>
      </c>
      <c r="L9" s="75">
        <v>5</v>
      </c>
      <c r="M9" s="64">
        <f ca="1">IF(G9=15,VLOOKUP(L9,'Подт Отж'!$N$2:$O$72,2,1),IF(G9=14,VLOOKUP(L9,'Подт Отж'!$Q$2:$R$72,2,1),IF(G9=13,VLOOKUP(L9,'Подт Отж'!$T$2:$U$72,2,1),IF(G9=12,VLOOKUP(L9,'Подт Отж'!$W$2:$X$72,2,1),""))))</f>
        <v>4</v>
      </c>
      <c r="N9" s="75"/>
      <c r="O9" s="64">
        <f ca="1">IF(G9=15,VLOOKUP(N9,'Подъем туловища'!$M$2:$N$72,2,1),IF(G9=14,VLOOKUP(N9,'Подъем туловища'!$P$2:$Q$72,2,1),IF(G9=13,VLOOKUP(N9,'Подъем туловища'!$S$2:$T$72,2,1),IF(G9=12,VLOOKUP(N9,'Подъем туловища'!$V$2:$W$72,2,1),""))))</f>
        <v>0</v>
      </c>
      <c r="P9" s="75">
        <v>-2</v>
      </c>
      <c r="Q9" s="64">
        <f ca="1">IF(G9=15,VLOOKUP(P9,'Наклон вперед'!$M$2:$N$72,2,1),IF(G9=14,VLOOKUP(P9,'Наклон вперед'!$P$2:$Q$72,2,1),IF(G9=13,VLOOKUP(P9,'Наклон вперед'!$S$2:$T$72,2,1),IF(G9=12,VLOOKUP(P9,'Наклон вперед'!$V$2:$W$72,2,1),""))))</f>
        <v>2</v>
      </c>
      <c r="R9" s="75"/>
      <c r="S9" s="64">
        <f ca="1">IF(G9=15,VLOOKUP(R9,'Прыжок с места'!$M$2:$N$72,2,1),IF(G9=14,VLOOKUP(R9,'Прыжок с места'!$P$2:$Q$72,2,1),IF(G9=13,VLOOKUP(R9,'Прыжок с места'!$S$2:$T$72,2,1),IF(G9=12,VLOOKUP(R9,'Прыжок с места'!$V$2:$W$72,2,1),""))))</f>
        <v>0</v>
      </c>
      <c r="T9" s="76">
        <f t="shared" ref="T9:T67" ca="1" si="1">SUM(I9,K9,M9,O9,Q9,S9,)</f>
        <v>114</v>
      </c>
      <c r="U9" s="76">
        <f t="shared" ref="U9:U67" ca="1" si="2">RANK(T9,$T$8:$T$67)</f>
        <v>3</v>
      </c>
    </row>
    <row r="10" spans="1:21" x14ac:dyDescent="0.25">
      <c r="A10" s="71">
        <v>3</v>
      </c>
      <c r="B10" s="70"/>
      <c r="C10" s="71" t="s">
        <v>37</v>
      </c>
      <c r="D10" s="71"/>
      <c r="E10" s="71"/>
      <c r="F10" s="72">
        <v>39597</v>
      </c>
      <c r="G10" s="63">
        <f t="shared" ca="1" si="0"/>
        <v>13</v>
      </c>
      <c r="H10" s="73">
        <v>2.7777777777777779E-3</v>
      </c>
      <c r="I10" s="64">
        <f ca="1">IF(G10=15,VLOOKUP(H10,'Бег 1000 м'!$N$2:$O$194,2,1),IF(G10=14,VLOOKUP(H10,'Бег 1000 м'!$Q$2:$R$194,2,1),IF(G10=13,VLOOKUP(H10,'Бег 1000 м'!$T$2:$U$204,2,1),IF(G10=12,VLOOKUP(H10,'Бег 1000 м'!$W$2:$X$214,2,1),""))))</f>
        <v>50</v>
      </c>
      <c r="J10" s="74">
        <v>9</v>
      </c>
      <c r="K10" s="64">
        <f ca="1">IF(G10=15,VLOOKUP(J10,'Бег 60 м'!$M$2:$N$74,2,1),IF(G10=14,VLOOKUP(J10,'Бег 60 м'!$P$2:$Q$74,2,1),IF(G10=13,VLOOKUP(J10,'Бег 60 м'!$S$2:$T$74,2,1),IF(G10=12,VLOOKUP(J10,'Бег 60 м'!$V$2:$W$74,2,1),""))))</f>
        <v>58</v>
      </c>
      <c r="L10" s="75">
        <v>5</v>
      </c>
      <c r="M10" s="64">
        <f ca="1">IF(G10=15,VLOOKUP(L10,'Подт Отж'!$N$2:$O$72,2,1),IF(G10=14,VLOOKUP(L10,'Подт Отж'!$Q$2:$R$72,2,1),IF(G10=13,VLOOKUP(L10,'Подт Отж'!$T$2:$U$72,2,1),IF(G10=12,VLOOKUP(L10,'Подт Отж'!$W$2:$X$72,2,1),""))))</f>
        <v>4</v>
      </c>
      <c r="N10" s="75"/>
      <c r="O10" s="64">
        <f ca="1">IF(G10=15,VLOOKUP(N10,'Подъем туловища'!$M$2:$N$72,2,1),IF(G10=14,VLOOKUP(N10,'Подъем туловища'!$P$2:$Q$72,2,1),IF(G10=13,VLOOKUP(N10,'Подъем туловища'!$S$2:$T$72,2,1),IF(G10=12,VLOOKUP(N10,'Подъем туловища'!$V$2:$W$72,2,1),""))))</f>
        <v>0</v>
      </c>
      <c r="P10" s="75">
        <v>-1</v>
      </c>
      <c r="Q10" s="64">
        <f ca="1">IF(G10=15,VLOOKUP(P10,'Наклон вперед'!$M$2:$N$72,2,1),IF(G10=14,VLOOKUP(P10,'Наклон вперед'!$P$2:$Q$72,2,1),IF(G10=13,VLOOKUP(P10,'Наклон вперед'!$S$2:$T$72,2,1),IF(G10=12,VLOOKUP(P10,'Наклон вперед'!$V$2:$W$72,2,1),""))))</f>
        <v>3</v>
      </c>
      <c r="R10" s="75"/>
      <c r="S10" s="64">
        <f ca="1">IF(G10=15,VLOOKUP(R10,'Прыжок с места'!$M$2:$N$72,2,1),IF(G10=14,VLOOKUP(R10,'Прыжок с места'!$P$2:$Q$72,2,1),IF(G10=13,VLOOKUP(R10,'Прыжок с места'!$S$2:$T$72,2,1),IF(G10=12,VLOOKUP(R10,'Прыжок с места'!$V$2:$W$72,2,1),""))))</f>
        <v>0</v>
      </c>
      <c r="T10" s="76">
        <f t="shared" ca="1" si="1"/>
        <v>115</v>
      </c>
      <c r="U10" s="76">
        <f t="shared" ca="1" si="2"/>
        <v>2</v>
      </c>
    </row>
    <row r="11" spans="1:21" x14ac:dyDescent="0.25">
      <c r="A11" s="71">
        <v>4</v>
      </c>
      <c r="B11" s="70"/>
      <c r="C11" s="71" t="s">
        <v>37</v>
      </c>
      <c r="D11" s="71"/>
      <c r="E11" s="71"/>
      <c r="F11" s="72">
        <v>39597</v>
      </c>
      <c r="G11" s="63">
        <f t="shared" ca="1" si="0"/>
        <v>13</v>
      </c>
      <c r="H11" s="73">
        <v>2.7777777777777779E-3</v>
      </c>
      <c r="I11" s="64">
        <f ca="1">IF(G11=15,VLOOKUP(H11,'Бег 1000 м'!$N$2:$O$194,2,1),IF(G11=14,VLOOKUP(H11,'Бег 1000 м'!$Q$2:$R$194,2,1),IF(G11=13,VLOOKUP(H11,'Бег 1000 м'!$T$2:$U$204,2,1),IF(G11=12,VLOOKUP(H11,'Бег 1000 м'!$W$2:$X$214,2,1),""))))</f>
        <v>50</v>
      </c>
      <c r="J11" s="74">
        <v>9</v>
      </c>
      <c r="K11" s="64">
        <f ca="1">IF(G11=15,VLOOKUP(J11,'Бег 60 м'!$M$2:$N$74,2,1),IF(G11=14,VLOOKUP(J11,'Бег 60 м'!$P$2:$Q$74,2,1),IF(G11=13,VLOOKUP(J11,'Бег 60 м'!$S$2:$T$74,2,1),IF(G11=12,VLOOKUP(J11,'Бег 60 м'!$V$2:$W$74,2,1),""))))</f>
        <v>58</v>
      </c>
      <c r="L11" s="75">
        <v>5</v>
      </c>
      <c r="M11" s="64">
        <f ca="1">IF(G11=15,VLOOKUP(L11,'Подт Отж'!$N$2:$O$72,2,1),IF(G11=14,VLOOKUP(L11,'Подт Отж'!$Q$2:$R$72,2,1),IF(G11=13,VLOOKUP(L11,'Подт Отж'!$T$2:$U$72,2,1),IF(G11=12,VLOOKUP(L11,'Подт Отж'!$W$2:$X$72,2,1),""))))</f>
        <v>4</v>
      </c>
      <c r="N11" s="75"/>
      <c r="O11" s="64">
        <f ca="1">IF(G11=15,VLOOKUP(N11,'Подъем туловища'!$M$2:$N$72,2,1),IF(G11=14,VLOOKUP(N11,'Подъем туловища'!$P$2:$Q$72,2,1),IF(G11=13,VLOOKUP(N11,'Подъем туловища'!$S$2:$T$72,2,1),IF(G11=12,VLOOKUP(N11,'Подъем туловища'!$V$2:$W$72,2,1),""))))</f>
        <v>0</v>
      </c>
      <c r="P11" s="75">
        <v>0</v>
      </c>
      <c r="Q11" s="64">
        <f ca="1">IF(G11=15,VLOOKUP(P11,'Наклон вперед'!$M$2:$N$72,2,1),IF(G11=14,VLOOKUP(P11,'Наклон вперед'!$P$2:$Q$72,2,1),IF(G11=13,VLOOKUP(P11,'Наклон вперед'!$S$2:$T$72,2,1),IF(G11=12,VLOOKUP(P11,'Наклон вперед'!$V$2:$W$72,2,1),""))))</f>
        <v>4</v>
      </c>
      <c r="R11" s="75"/>
      <c r="S11" s="64">
        <f ca="1">IF(G11=15,VLOOKUP(R11,'Прыжок с места'!$M$2:$N$72,2,1),IF(G11=14,VLOOKUP(R11,'Прыжок с места'!$P$2:$Q$72,2,1),IF(G11=13,VLOOKUP(R11,'Прыжок с места'!$S$2:$T$72,2,1),IF(G11=12,VLOOKUP(R11,'Прыжок с места'!$V$2:$W$72,2,1),""))))</f>
        <v>0</v>
      </c>
      <c r="T11" s="76">
        <f t="shared" ca="1" si="1"/>
        <v>116</v>
      </c>
      <c r="U11" s="76">
        <f t="shared" ca="1" si="2"/>
        <v>1</v>
      </c>
    </row>
    <row r="12" spans="1:21" x14ac:dyDescent="0.25">
      <c r="A12" s="71">
        <v>5</v>
      </c>
      <c r="B12" s="70"/>
      <c r="C12" s="71" t="s">
        <v>37</v>
      </c>
      <c r="D12" s="71"/>
      <c r="E12" s="71"/>
      <c r="F12" s="72">
        <v>39597</v>
      </c>
      <c r="G12" s="63">
        <f t="shared" ca="1" si="0"/>
        <v>13</v>
      </c>
      <c r="H12" s="73"/>
      <c r="I12" s="64">
        <f ca="1">IF(G12=15,VLOOKUP(H12,'Бег 1000 м'!$N$2:$O$194,2,1),IF(G12=14,VLOOKUP(H12,'Бег 1000 м'!$Q$2:$R$194,2,1),IF(G12=13,VLOOKUP(H12,'Бег 1000 м'!$T$2:$U$204,2,1),IF(G12=12,VLOOKUP(H12,'Бег 1000 м'!$W$2:$X$214,2,1),""))))</f>
        <v>0</v>
      </c>
      <c r="J12" s="74"/>
      <c r="K12" s="64">
        <f ca="1">IF(G12=15,VLOOKUP(J12,'Бег 60 м'!$M$2:$N$74,2,1),IF(G12=14,VLOOKUP(J12,'Бег 60 м'!$P$2:$Q$74,2,1),IF(G12=13,VLOOKUP(J12,'Бег 60 м'!$S$2:$T$74,2,1),IF(G12=12,VLOOKUP(J12,'Бег 60 м'!$V$2:$W$74,2,1),""))))</f>
        <v>0</v>
      </c>
      <c r="L12" s="75">
        <v>5</v>
      </c>
      <c r="M12" s="64">
        <f ca="1">IF(G12=15,VLOOKUP(L12,'Подт Отж'!$N$2:$O$72,2,1),IF(G12=14,VLOOKUP(L12,'Подт Отж'!$Q$2:$R$72,2,1),IF(G12=13,VLOOKUP(L12,'Подт Отж'!$T$2:$U$72,2,1),IF(G12=12,VLOOKUP(L12,'Подт Отж'!$W$2:$X$72,2,1),""))))</f>
        <v>4</v>
      </c>
      <c r="N12" s="75"/>
      <c r="O12" s="64">
        <f ca="1">IF(G12=15,VLOOKUP(N12,'Подъем туловища'!$M$2:$N$72,2,1),IF(G12=14,VLOOKUP(N12,'Подъем туловища'!$P$2:$Q$72,2,1),IF(G12=13,VLOOKUP(N12,'Подъем туловища'!$S$2:$T$72,2,1),IF(G12=12,VLOOKUP(N12,'Подъем туловища'!$V$2:$W$72,2,1),""))))</f>
        <v>0</v>
      </c>
      <c r="P12" s="75">
        <v>16</v>
      </c>
      <c r="Q12" s="64">
        <f ca="1">IF(G12=15,VLOOKUP(P12,'Наклон вперед'!$M$2:$N$72,2,1),IF(G12=14,VLOOKUP(P12,'Наклон вперед'!$P$2:$Q$72,2,1),IF(G12=13,VLOOKUP(P12,'Наклон вперед'!$S$2:$T$72,2,1),IF(G12=12,VLOOKUP(P12,'Наклон вперед'!$V$2:$W$72,2,1),""))))</f>
        <v>36</v>
      </c>
      <c r="R12" s="75"/>
      <c r="S12" s="64">
        <f ca="1">IF(G12=15,VLOOKUP(R12,'Прыжок с места'!$M$2:$N$72,2,1),IF(G12=14,VLOOKUP(R12,'Прыжок с места'!$P$2:$Q$72,2,1),IF(G12=13,VLOOKUP(R12,'Прыжок с места'!$S$2:$T$72,2,1),IF(G12=12,VLOOKUP(R12,'Прыжок с места'!$V$2:$W$72,2,1),""))))</f>
        <v>0</v>
      </c>
      <c r="T12" s="76">
        <f t="shared" ca="1" si="1"/>
        <v>40</v>
      </c>
      <c r="U12" s="76">
        <f t="shared" ca="1" si="2"/>
        <v>6</v>
      </c>
    </row>
    <row r="13" spans="1:21" x14ac:dyDescent="0.25">
      <c r="A13" s="71">
        <v>6</v>
      </c>
      <c r="B13" s="70"/>
      <c r="C13" s="71" t="s">
        <v>37</v>
      </c>
      <c r="D13" s="71"/>
      <c r="E13" s="71"/>
      <c r="F13" s="72">
        <v>39597</v>
      </c>
      <c r="G13" s="63">
        <f t="shared" ca="1" si="0"/>
        <v>13</v>
      </c>
      <c r="H13" s="73"/>
      <c r="I13" s="64">
        <f ca="1">IF(G13=15,VLOOKUP(H13,'Бег 1000 м'!$N$2:$O$194,2,1),IF(G13=14,VLOOKUP(H13,'Бег 1000 м'!$Q$2:$R$194,2,1),IF(G13=13,VLOOKUP(H13,'Бег 1000 м'!$T$2:$U$204,2,1),IF(G13=12,VLOOKUP(H13,'Бег 1000 м'!$W$2:$X$214,2,1),""))))</f>
        <v>0</v>
      </c>
      <c r="J13" s="74"/>
      <c r="K13" s="64">
        <f ca="1">IF(G13=15,VLOOKUP(J13,'Бег 60 м'!$M$2:$N$74,2,1),IF(G13=14,VLOOKUP(J13,'Бег 60 м'!$P$2:$Q$74,2,1),IF(G13=13,VLOOKUP(J13,'Бег 60 м'!$S$2:$T$74,2,1),IF(G13=12,VLOOKUP(J13,'Бег 60 м'!$V$2:$W$74,2,1),""))))</f>
        <v>0</v>
      </c>
      <c r="L13" s="75">
        <v>2</v>
      </c>
      <c r="M13" s="64">
        <f ca="1">IF(G13=15,VLOOKUP(L13,'Подт Отж'!$N$2:$O$72,2,1),IF(G13=14,VLOOKUP(L13,'Подт Отж'!$Q$2:$R$72,2,1),IF(G13=13,VLOOKUP(L13,'Подт Отж'!$T$2:$U$72,2,1),IF(G13=12,VLOOKUP(L13,'Подт Отж'!$W$2:$X$72,2,1),""))))</f>
        <v>1</v>
      </c>
      <c r="N13" s="75"/>
      <c r="O13" s="64">
        <f ca="1">IF(G13=15,VLOOKUP(N13,'Подъем туловища'!$M$2:$N$72,2,1),IF(G13=14,VLOOKUP(N13,'Подъем туловища'!$P$2:$Q$72,2,1),IF(G13=13,VLOOKUP(N13,'Подъем туловища'!$S$2:$T$72,2,1),IF(G13=12,VLOOKUP(N13,'Подъем туловища'!$V$2:$W$72,2,1),""))))</f>
        <v>0</v>
      </c>
      <c r="P13" s="75">
        <v>-40</v>
      </c>
      <c r="Q13" s="64">
        <f ca="1">IF(G13=15,VLOOKUP(P13,'Наклон вперед'!$M$2:$N$72,2,1),IF(G13=14,VLOOKUP(P13,'Наклон вперед'!$P$2:$Q$72,2,1),IF(G13=13,VLOOKUP(P13,'Наклон вперед'!$S$2:$T$72,2,1),IF(G13=12,VLOOKUP(P13,'Наклон вперед'!$V$2:$W$72,2,1),""))))</f>
        <v>0</v>
      </c>
      <c r="R13" s="75"/>
      <c r="S13" s="64">
        <f ca="1">IF(G13=15,VLOOKUP(R13,'Прыжок с места'!$M$2:$N$72,2,1),IF(G13=14,VLOOKUP(R13,'Прыжок с места'!$P$2:$Q$72,2,1),IF(G13=13,VLOOKUP(R13,'Прыжок с места'!$S$2:$T$72,2,1),IF(G13=12,VLOOKUP(R13,'Прыжок с места'!$V$2:$W$72,2,1),""))))</f>
        <v>0</v>
      </c>
      <c r="T13" s="76">
        <f t="shared" ca="1" si="1"/>
        <v>1</v>
      </c>
      <c r="U13" s="76">
        <f t="shared" ca="1" si="2"/>
        <v>10</v>
      </c>
    </row>
    <row r="14" spans="1:21" x14ac:dyDescent="0.25">
      <c r="A14" s="71">
        <v>7</v>
      </c>
      <c r="B14" s="70"/>
      <c r="C14" s="71" t="s">
        <v>37</v>
      </c>
      <c r="D14" s="71"/>
      <c r="E14" s="71"/>
      <c r="F14" s="72">
        <v>39597</v>
      </c>
      <c r="G14" s="63">
        <f t="shared" ca="1" si="0"/>
        <v>13</v>
      </c>
      <c r="H14" s="73"/>
      <c r="I14" s="64">
        <f ca="1">IF(G14=15,VLOOKUP(H14,'Бег 1000 м'!$N$2:$O$194,2,1),IF(G14=14,VLOOKUP(H14,'Бег 1000 м'!$Q$2:$R$194,2,1),IF(G14=13,VLOOKUP(H14,'Бег 1000 м'!$T$2:$U$204,2,1),IF(G14=12,VLOOKUP(H14,'Бег 1000 м'!$W$2:$X$214,2,1),""))))</f>
        <v>0</v>
      </c>
      <c r="J14" s="74"/>
      <c r="K14" s="64">
        <f ca="1">IF(G14=15,VLOOKUP(J14,'Бег 60 м'!$M$2:$N$74,2,1),IF(G14=14,VLOOKUP(J14,'Бег 60 м'!$P$2:$Q$74,2,1),IF(G14=13,VLOOKUP(J14,'Бег 60 м'!$S$2:$T$74,2,1),IF(G14=12,VLOOKUP(J14,'Бег 60 м'!$V$2:$W$74,2,1),""))))</f>
        <v>0</v>
      </c>
      <c r="L14" s="75">
        <v>3</v>
      </c>
      <c r="M14" s="64">
        <f ca="1">IF(G14=15,VLOOKUP(L14,'Подт Отж'!$N$2:$O$72,2,1),IF(G14=14,VLOOKUP(L14,'Подт Отж'!$Q$2:$R$72,2,1),IF(G14=13,VLOOKUP(L14,'Подт Отж'!$T$2:$U$72,2,1),IF(G14=12,VLOOKUP(L14,'Подт Отж'!$W$2:$X$72,2,1),""))))</f>
        <v>2</v>
      </c>
      <c r="N14" s="75"/>
      <c r="O14" s="64">
        <f ca="1">IF(G14=15,VLOOKUP(N14,'Подъем туловища'!$M$2:$N$72,2,1),IF(G14=14,VLOOKUP(N14,'Подъем туловища'!$P$2:$Q$72,2,1),IF(G14=13,VLOOKUP(N14,'Подъем туловища'!$S$2:$T$72,2,1),IF(G14=12,VLOOKUP(N14,'Подъем туловища'!$V$2:$W$72,2,1),""))))</f>
        <v>0</v>
      </c>
      <c r="P14" s="75">
        <v>-40</v>
      </c>
      <c r="Q14" s="64">
        <f ca="1">IF(G14=15,VLOOKUP(P14,'Наклон вперед'!$M$2:$N$72,2,1),IF(G14=14,VLOOKUP(P14,'Наклон вперед'!$P$2:$Q$72,2,1),IF(G14=13,VLOOKUP(P14,'Наклон вперед'!$S$2:$T$72,2,1),IF(G14=12,VLOOKUP(P14,'Наклон вперед'!$V$2:$W$72,2,1),""))))</f>
        <v>0</v>
      </c>
      <c r="R14" s="75">
        <v>154</v>
      </c>
      <c r="S14" s="64">
        <f ca="1">IF(G14=15,VLOOKUP(R14,'Прыжок с места'!$M$2:$N$72,2,1),IF(G14=14,VLOOKUP(R14,'Прыжок с места'!$P$2:$Q$72,2,1),IF(G14=13,VLOOKUP(R14,'Прыжок с места'!$S$2:$T$72,2,1),IF(G14=12,VLOOKUP(R14,'Прыжок с места'!$V$2:$W$72,2,1),""))))</f>
        <v>15</v>
      </c>
      <c r="T14" s="76">
        <f t="shared" ca="1" si="1"/>
        <v>17</v>
      </c>
      <c r="U14" s="76">
        <f t="shared" ca="1" si="2"/>
        <v>7</v>
      </c>
    </row>
    <row r="15" spans="1:21" x14ac:dyDescent="0.25">
      <c r="A15" s="71">
        <v>8</v>
      </c>
      <c r="B15" s="70"/>
      <c r="C15" s="71" t="s">
        <v>37</v>
      </c>
      <c r="D15" s="71"/>
      <c r="E15" s="71"/>
      <c r="F15" s="72">
        <v>39597</v>
      </c>
      <c r="G15" s="63">
        <f t="shared" ca="1" si="0"/>
        <v>13</v>
      </c>
      <c r="H15" s="73"/>
      <c r="I15" s="64">
        <f ca="1">IF(G15=15,VLOOKUP(H15,'Бег 1000 м'!$N$2:$O$194,2,1),IF(G15=14,VLOOKUP(H15,'Бег 1000 м'!$Q$2:$R$194,2,1),IF(G15=13,VLOOKUP(H15,'Бег 1000 м'!$T$2:$U$204,2,1),IF(G15=12,VLOOKUP(H15,'Бег 1000 м'!$W$2:$X$214,2,1),""))))</f>
        <v>0</v>
      </c>
      <c r="J15" s="74"/>
      <c r="K15" s="64">
        <f ca="1">IF(G15=15,VLOOKUP(J15,'Бег 60 м'!$M$2:$N$74,2,1),IF(G15=14,VLOOKUP(J15,'Бег 60 м'!$P$2:$Q$74,2,1),IF(G15=13,VLOOKUP(J15,'Бег 60 м'!$S$2:$T$74,2,1),IF(G15=12,VLOOKUP(J15,'Бег 60 м'!$V$2:$W$74,2,1),""))))</f>
        <v>0</v>
      </c>
      <c r="L15" s="75"/>
      <c r="M15" s="64">
        <f ca="1">IF(G15=15,VLOOKUP(L15,'Подт Отж'!$N$2:$O$72,2,1),IF(G15=14,VLOOKUP(L15,'Подт Отж'!$Q$2:$R$72,2,1),IF(G15=13,VLOOKUP(L15,'Подт Отж'!$T$2:$U$72,2,1),IF(G15=12,VLOOKUP(L15,'Подт Отж'!$W$2:$X$72,2,1),""))))</f>
        <v>0</v>
      </c>
      <c r="N15" s="75"/>
      <c r="O15" s="64">
        <f ca="1">IF(G15=15,VLOOKUP(N15,'Подъем туловища'!$M$2:$N$72,2,1),IF(G15=14,VLOOKUP(N15,'Подъем туловища'!$P$2:$Q$72,2,1),IF(G15=13,VLOOKUP(N15,'Подъем туловища'!$S$2:$T$72,2,1),IF(G15=12,VLOOKUP(N15,'Подъем туловища'!$V$2:$W$72,2,1),""))))</f>
        <v>0</v>
      </c>
      <c r="P15" s="75">
        <v>-40</v>
      </c>
      <c r="Q15" s="64">
        <f ca="1">IF(G15=15,VLOOKUP(P15,'Наклон вперед'!$M$2:$N$72,2,1),IF(G15=14,VLOOKUP(P15,'Наклон вперед'!$P$2:$Q$72,2,1),IF(G15=13,VLOOKUP(P15,'Наклон вперед'!$S$2:$T$72,2,1),IF(G15=12,VLOOKUP(P15,'Наклон вперед'!$V$2:$W$72,2,1),""))))</f>
        <v>0</v>
      </c>
      <c r="R15" s="75"/>
      <c r="S15" s="64">
        <f ca="1">IF(G15=15,VLOOKUP(R15,'Прыжок с места'!$M$2:$N$72,2,1),IF(G15=14,VLOOKUP(R15,'Прыжок с места'!$P$2:$Q$72,2,1),IF(G15=13,VLOOKUP(R15,'Прыжок с места'!$S$2:$T$72,2,1),IF(G15=12,VLOOKUP(R15,'Прыжок с места'!$V$2:$W$72,2,1),""))))</f>
        <v>0</v>
      </c>
      <c r="T15" s="76">
        <f t="shared" ca="1" si="1"/>
        <v>0</v>
      </c>
      <c r="U15" s="76">
        <f t="shared" ca="1" si="2"/>
        <v>11</v>
      </c>
    </row>
    <row r="16" spans="1:21" x14ac:dyDescent="0.25">
      <c r="A16" s="71">
        <v>9</v>
      </c>
      <c r="B16" s="70"/>
      <c r="C16" s="71" t="s">
        <v>37</v>
      </c>
      <c r="D16" s="71"/>
      <c r="E16" s="71"/>
      <c r="F16" s="72">
        <v>39597</v>
      </c>
      <c r="G16" s="63">
        <f t="shared" ca="1" si="0"/>
        <v>13</v>
      </c>
      <c r="H16" s="73"/>
      <c r="I16" s="64">
        <f ca="1">IF(G16=15,VLOOKUP(H16,'Бег 1000 м'!$N$2:$O$194,2,1),IF(G16=14,VLOOKUP(H16,'Бег 1000 м'!$Q$2:$R$194,2,1),IF(G16=13,VLOOKUP(H16,'Бег 1000 м'!$T$2:$U$204,2,1),IF(G16=12,VLOOKUP(H16,'Бег 1000 м'!$W$2:$X$214,2,1),""))))</f>
        <v>0</v>
      </c>
      <c r="J16" s="74">
        <v>9</v>
      </c>
      <c r="K16" s="64">
        <f ca="1">IF(G16=15,VLOOKUP(J16,'Бег 60 м'!$M$2:$N$74,2,1),IF(G16=14,VLOOKUP(J16,'Бег 60 м'!$P$2:$Q$74,2,1),IF(G16=13,VLOOKUP(J16,'Бег 60 м'!$S$2:$T$74,2,1),IF(G16=12,VLOOKUP(J16,'Бег 60 м'!$V$2:$W$74,2,1),""))))</f>
        <v>58</v>
      </c>
      <c r="L16" s="75"/>
      <c r="M16" s="64">
        <f ca="1">IF(G16=15,VLOOKUP(L16,'Подт Отж'!$N$2:$O$72,2,1),IF(G16=14,VLOOKUP(L16,'Подт Отж'!$Q$2:$R$72,2,1),IF(G16=13,VLOOKUP(L16,'Подт Отж'!$T$2:$U$72,2,1),IF(G16=12,VLOOKUP(L16,'Подт Отж'!$W$2:$X$72,2,1),""))))</f>
        <v>0</v>
      </c>
      <c r="N16" s="75"/>
      <c r="O16" s="64">
        <f ca="1">IF(G16=15,VLOOKUP(N16,'Подъем туловища'!$M$2:$N$72,2,1),IF(G16=14,VLOOKUP(N16,'Подъем туловища'!$P$2:$Q$72,2,1),IF(G16=13,VLOOKUP(N16,'Подъем туловища'!$S$2:$T$72,2,1),IF(G16=12,VLOOKUP(N16,'Подъем туловища'!$V$2:$W$72,2,1),""))))</f>
        <v>0</v>
      </c>
      <c r="P16" s="75">
        <v>-40</v>
      </c>
      <c r="Q16" s="64">
        <f ca="1">IF(G16=15,VLOOKUP(P16,'Наклон вперед'!$M$2:$N$72,2,1),IF(G16=14,VLOOKUP(P16,'Наклон вперед'!$P$2:$Q$72,2,1),IF(G16=13,VLOOKUP(P16,'Наклон вперед'!$S$2:$T$72,2,1),IF(G16=12,VLOOKUP(P16,'Наклон вперед'!$V$2:$W$72,2,1),""))))</f>
        <v>0</v>
      </c>
      <c r="R16" s="75"/>
      <c r="S16" s="64">
        <f ca="1">IF(G16=15,VLOOKUP(R16,'Прыжок с места'!$M$2:$N$72,2,1),IF(G16=14,VLOOKUP(R16,'Прыжок с места'!$P$2:$Q$72,2,1),IF(G16=13,VLOOKUP(R16,'Прыжок с места'!$S$2:$T$72,2,1),IF(G16=12,VLOOKUP(R16,'Прыжок с места'!$V$2:$W$72,2,1),""))))</f>
        <v>0</v>
      </c>
      <c r="T16" s="76">
        <f t="shared" ca="1" si="1"/>
        <v>58</v>
      </c>
      <c r="U16" s="76">
        <f t="shared" ca="1" si="2"/>
        <v>5</v>
      </c>
    </row>
    <row r="17" spans="1:21" x14ac:dyDescent="0.25">
      <c r="A17" s="71">
        <v>10</v>
      </c>
      <c r="B17" s="70"/>
      <c r="C17" s="71" t="s">
        <v>37</v>
      </c>
      <c r="D17" s="71"/>
      <c r="E17" s="71"/>
      <c r="F17" s="72">
        <v>39597</v>
      </c>
      <c r="G17" s="63">
        <f t="shared" ca="1" si="0"/>
        <v>13</v>
      </c>
      <c r="H17" s="73"/>
      <c r="I17" s="64">
        <f ca="1">IF(G17=15,VLOOKUP(H17,'Бег 1000 м'!$N$2:$O$194,2,1),IF(G17=14,VLOOKUP(H17,'Бег 1000 м'!$Q$2:$R$194,2,1),IF(G17=13,VLOOKUP(H17,'Бег 1000 м'!$T$2:$U$204,2,1),IF(G17=12,VLOOKUP(H17,'Бег 1000 м'!$W$2:$X$214,2,1),""))))</f>
        <v>0</v>
      </c>
      <c r="J17" s="74"/>
      <c r="K17" s="64">
        <f ca="1">IF(G17=15,VLOOKUP(J17,'Бег 60 м'!$M$2:$N$74,2,1),IF(G17=14,VLOOKUP(J17,'Бег 60 м'!$P$2:$Q$74,2,1),IF(G17=13,VLOOKUP(J17,'Бег 60 м'!$S$2:$T$74,2,1),IF(G17=12,VLOOKUP(J17,'Бег 60 м'!$V$2:$W$74,2,1),""))))</f>
        <v>0</v>
      </c>
      <c r="L17" s="75"/>
      <c r="M17" s="64">
        <f ca="1">IF(G17=15,VLOOKUP(L17,'Подт Отж'!$N$2:$O$72,2,1),IF(G17=14,VLOOKUP(L17,'Подт Отж'!$Q$2:$R$72,2,1),IF(G17=13,VLOOKUP(L17,'Подт Отж'!$T$2:$U$72,2,1),IF(G17=12,VLOOKUP(L17,'Подт Отж'!$W$2:$X$72,2,1),""))))</f>
        <v>0</v>
      </c>
      <c r="N17" s="75"/>
      <c r="O17" s="64">
        <f ca="1">IF(G17=15,VLOOKUP(N17,'Подъем туловища'!$M$2:$N$72,2,1),IF(G17=14,VLOOKUP(N17,'Подъем туловища'!$P$2:$Q$72,2,1),IF(G17=13,VLOOKUP(N17,'Подъем туловища'!$S$2:$T$72,2,1),IF(G17=12,VLOOKUP(N17,'Подъем туловища'!$V$2:$W$72,2,1),""))))</f>
        <v>0</v>
      </c>
      <c r="P17" s="75">
        <v>-40</v>
      </c>
      <c r="Q17" s="64">
        <f ca="1">IF(G17=15,VLOOKUP(P17,'Наклон вперед'!$M$2:$N$72,2,1),IF(G17=14,VLOOKUP(P17,'Наклон вперед'!$P$2:$Q$72,2,1),IF(G17=13,VLOOKUP(P17,'Наклон вперед'!$S$2:$T$72,2,1),IF(G17=12,VLOOKUP(P17,'Наклон вперед'!$V$2:$W$72,2,1),""))))</f>
        <v>0</v>
      </c>
      <c r="R17" s="75"/>
      <c r="S17" s="64">
        <f ca="1">IF(G17=15,VLOOKUP(R17,'Прыжок с места'!$M$2:$N$72,2,1),IF(G17=14,VLOOKUP(R17,'Прыжок с места'!$P$2:$Q$72,2,1),IF(G17=13,VLOOKUP(R17,'Прыжок с места'!$S$2:$T$72,2,1),IF(G17=12,VLOOKUP(R17,'Прыжок с места'!$V$2:$W$72,2,1),""))))</f>
        <v>0</v>
      </c>
      <c r="T17" s="76">
        <f t="shared" ca="1" si="1"/>
        <v>0</v>
      </c>
      <c r="U17" s="76">
        <f t="shared" ca="1" si="2"/>
        <v>11</v>
      </c>
    </row>
    <row r="18" spans="1:21" x14ac:dyDescent="0.25">
      <c r="A18" s="71">
        <v>11</v>
      </c>
      <c r="B18" s="70"/>
      <c r="C18" s="71" t="s">
        <v>37</v>
      </c>
      <c r="D18" s="71"/>
      <c r="E18" s="71"/>
      <c r="F18" s="72">
        <v>39597</v>
      </c>
      <c r="G18" s="63">
        <f t="shared" ca="1" si="0"/>
        <v>13</v>
      </c>
      <c r="H18" s="73"/>
      <c r="I18" s="64">
        <f ca="1">IF(G18=15,VLOOKUP(H18,'Бег 1000 м'!$N$2:$O$194,2,1),IF(G18=14,VLOOKUP(H18,'Бег 1000 м'!$Q$2:$R$194,2,1),IF(G18=13,VLOOKUP(H18,'Бег 1000 м'!$T$2:$U$204,2,1),IF(G18=12,VLOOKUP(H18,'Бег 1000 м'!$W$2:$X$214,2,1),""))))</f>
        <v>0</v>
      </c>
      <c r="J18" s="74"/>
      <c r="K18" s="64">
        <f ca="1">IF(G18=15,VLOOKUP(J18,'Бег 60 м'!$M$2:$N$74,2,1),IF(G18=14,VLOOKUP(J18,'Бег 60 м'!$P$2:$Q$74,2,1),IF(G18=13,VLOOKUP(J18,'Бег 60 м'!$S$2:$T$74,2,1),IF(G18=12,VLOOKUP(J18,'Бег 60 м'!$V$2:$W$74,2,1),""))))</f>
        <v>0</v>
      </c>
      <c r="L18" s="75"/>
      <c r="M18" s="64">
        <f ca="1">IF(G18=15,VLOOKUP(L18,'Подт Отж'!$N$2:$O$72,2,1),IF(G18=14,VLOOKUP(L18,'Подт Отж'!$Q$2:$R$72,2,1),IF(G18=13,VLOOKUP(L18,'Подт Отж'!$T$2:$U$72,2,1),IF(G18=12,VLOOKUP(L18,'Подт Отж'!$W$2:$X$72,2,1),""))))</f>
        <v>0</v>
      </c>
      <c r="N18" s="75"/>
      <c r="O18" s="64">
        <f ca="1">IF(G18=15,VLOOKUP(N18,'Подъем туловища'!$M$2:$N$72,2,1),IF(G18=14,VLOOKUP(N18,'Подъем туловища'!$P$2:$Q$72,2,1),IF(G18=13,VLOOKUP(N18,'Подъем туловища'!$S$2:$T$72,2,1),IF(G18=12,VLOOKUP(N18,'Подъем туловища'!$V$2:$W$72,2,1),""))))</f>
        <v>0</v>
      </c>
      <c r="P18" s="75">
        <v>-40</v>
      </c>
      <c r="Q18" s="64">
        <f ca="1">IF(G18=15,VLOOKUP(P18,'Наклон вперед'!$M$2:$N$72,2,1),IF(G18=14,VLOOKUP(P18,'Наклон вперед'!$P$2:$Q$72,2,1),IF(G18=13,VLOOKUP(P18,'Наклон вперед'!$S$2:$T$72,2,1),IF(G18=12,VLOOKUP(P18,'Наклон вперед'!$V$2:$W$72,2,1),""))))</f>
        <v>0</v>
      </c>
      <c r="R18" s="75"/>
      <c r="S18" s="64">
        <f ca="1">IF(G18=15,VLOOKUP(R18,'Прыжок с места'!$M$2:$N$72,2,1),IF(G18=14,VLOOKUP(R18,'Прыжок с места'!$P$2:$Q$72,2,1),IF(G18=13,VLOOKUP(R18,'Прыжок с места'!$S$2:$T$72,2,1),IF(G18=12,VLOOKUP(R18,'Прыжок с места'!$V$2:$W$72,2,1),""))))</f>
        <v>0</v>
      </c>
      <c r="T18" s="76">
        <f t="shared" ca="1" si="1"/>
        <v>0</v>
      </c>
      <c r="U18" s="76">
        <f t="shared" ca="1" si="2"/>
        <v>11</v>
      </c>
    </row>
    <row r="19" spans="1:21" x14ac:dyDescent="0.25">
      <c r="A19" s="71">
        <v>12</v>
      </c>
      <c r="B19" s="70"/>
      <c r="C19" s="71" t="s">
        <v>37</v>
      </c>
      <c r="D19" s="71"/>
      <c r="E19" s="71"/>
      <c r="F19" s="72">
        <v>39597</v>
      </c>
      <c r="G19" s="63">
        <f t="shared" ca="1" si="0"/>
        <v>13</v>
      </c>
      <c r="H19" s="73"/>
      <c r="I19" s="64">
        <f ca="1">IF(G19=15,VLOOKUP(H19,'Бег 1000 м'!$N$2:$O$194,2,1),IF(G19=14,VLOOKUP(H19,'Бег 1000 м'!$Q$2:$R$194,2,1),IF(G19=13,VLOOKUP(H19,'Бег 1000 м'!$T$2:$U$204,2,1),IF(G19=12,VLOOKUP(H19,'Бег 1000 м'!$W$2:$X$214,2,1),""))))</f>
        <v>0</v>
      </c>
      <c r="J19" s="74"/>
      <c r="K19" s="64">
        <f ca="1">IF(G19=15,VLOOKUP(J19,'Бег 60 м'!$M$2:$N$74,2,1),IF(G19=14,VLOOKUP(J19,'Бег 60 м'!$P$2:$Q$74,2,1),IF(G19=13,VLOOKUP(J19,'Бег 60 м'!$S$2:$T$74,2,1),IF(G19=12,VLOOKUP(J19,'Бег 60 м'!$V$2:$W$74,2,1),""))))</f>
        <v>0</v>
      </c>
      <c r="L19" s="75"/>
      <c r="M19" s="64">
        <f ca="1">IF(G19=15,VLOOKUP(L19,'Подт Отж'!$N$2:$O$72,2,1),IF(G19=14,VLOOKUP(L19,'Подт Отж'!$Q$2:$R$72,2,1),IF(G19=13,VLOOKUP(L19,'Подт Отж'!$T$2:$U$72,2,1),IF(G19=12,VLOOKUP(L19,'Подт Отж'!$W$2:$X$72,2,1),""))))</f>
        <v>0</v>
      </c>
      <c r="N19" s="75"/>
      <c r="O19" s="64">
        <f ca="1">IF(G19=15,VLOOKUP(N19,'Подъем туловища'!$M$2:$N$72,2,1),IF(G19=14,VLOOKUP(N19,'Подъем туловища'!$P$2:$Q$72,2,1),IF(G19=13,VLOOKUP(N19,'Подъем туловища'!$S$2:$T$72,2,1),IF(G19=12,VLOOKUP(N19,'Подъем туловища'!$V$2:$W$72,2,1),""))))</f>
        <v>0</v>
      </c>
      <c r="P19" s="75">
        <v>-40</v>
      </c>
      <c r="Q19" s="64">
        <f ca="1">IF(G19=15,VLOOKUP(P19,'Наклон вперед'!$M$2:$N$72,2,1),IF(G19=14,VLOOKUP(P19,'Наклон вперед'!$P$2:$Q$72,2,1),IF(G19=13,VLOOKUP(P19,'Наклон вперед'!$S$2:$T$72,2,1),IF(G19=12,VLOOKUP(P19,'Наклон вперед'!$V$2:$W$72,2,1),""))))</f>
        <v>0</v>
      </c>
      <c r="R19" s="75"/>
      <c r="S19" s="64">
        <f ca="1">IF(G19=15,VLOOKUP(R19,'Прыжок с места'!$M$2:$N$72,2,1),IF(G19=14,VLOOKUP(R19,'Прыжок с места'!$P$2:$Q$72,2,1),IF(G19=13,VLOOKUP(R19,'Прыжок с места'!$S$2:$T$72,2,1),IF(G19=12,VLOOKUP(R19,'Прыжок с места'!$V$2:$W$72,2,1),""))))</f>
        <v>0</v>
      </c>
      <c r="T19" s="76">
        <f t="shared" ca="1" si="1"/>
        <v>0</v>
      </c>
      <c r="U19" s="76">
        <f t="shared" ca="1" si="2"/>
        <v>11</v>
      </c>
    </row>
    <row r="20" spans="1:21" x14ac:dyDescent="0.25">
      <c r="A20" s="71">
        <v>13</v>
      </c>
      <c r="B20" s="70"/>
      <c r="C20" s="71" t="s">
        <v>37</v>
      </c>
      <c r="D20" s="71"/>
      <c r="E20" s="71"/>
      <c r="F20" s="72">
        <v>39597</v>
      </c>
      <c r="G20" s="63">
        <f t="shared" ca="1" si="0"/>
        <v>13</v>
      </c>
      <c r="H20" s="73"/>
      <c r="I20" s="64">
        <f ca="1">IF(G20=15,VLOOKUP(H20,'Бег 1000 м'!$N$2:$O$194,2,1),IF(G20=14,VLOOKUP(H20,'Бег 1000 м'!$Q$2:$R$194,2,1),IF(G20=13,VLOOKUP(H20,'Бег 1000 м'!$T$2:$U$204,2,1),IF(G20=12,VLOOKUP(H20,'Бег 1000 м'!$W$2:$X$214,2,1),""))))</f>
        <v>0</v>
      </c>
      <c r="J20" s="74"/>
      <c r="K20" s="64">
        <f ca="1">IF(G20=15,VLOOKUP(J20,'Бег 60 м'!$M$2:$N$74,2,1),IF(G20=14,VLOOKUP(J20,'Бег 60 м'!$P$2:$Q$74,2,1),IF(G20=13,VLOOKUP(J20,'Бег 60 м'!$S$2:$T$74,2,1),IF(G20=12,VLOOKUP(J20,'Бег 60 м'!$V$2:$W$74,2,1),""))))</f>
        <v>0</v>
      </c>
      <c r="L20" s="75"/>
      <c r="M20" s="64">
        <f ca="1">IF(G20=15,VLOOKUP(L20,'Подт Отж'!$N$2:$O$72,2,1),IF(G20=14,VLOOKUP(L20,'Подт Отж'!$Q$2:$R$72,2,1),IF(G20=13,VLOOKUP(L20,'Подт Отж'!$T$2:$U$72,2,1),IF(G20=12,VLOOKUP(L20,'Подт Отж'!$W$2:$X$72,2,1),""))))</f>
        <v>0</v>
      </c>
      <c r="N20" s="75"/>
      <c r="O20" s="64">
        <f ca="1">IF(G20=15,VLOOKUP(N20,'Подъем туловища'!$M$2:$N$72,2,1),IF(G20=14,VLOOKUP(N20,'Подъем туловища'!$P$2:$Q$72,2,1),IF(G20=13,VLOOKUP(N20,'Подъем туловища'!$S$2:$T$72,2,1),IF(G20=12,VLOOKUP(N20,'Подъем туловища'!$V$2:$W$72,2,1),""))))</f>
        <v>0</v>
      </c>
      <c r="P20" s="75">
        <v>-40</v>
      </c>
      <c r="Q20" s="64">
        <f ca="1">IF(G20=15,VLOOKUP(P20,'Наклон вперед'!$M$2:$N$72,2,1),IF(G20=14,VLOOKUP(P20,'Наклон вперед'!$P$2:$Q$72,2,1),IF(G20=13,VLOOKUP(P20,'Наклон вперед'!$S$2:$T$72,2,1),IF(G20=12,VLOOKUP(P20,'Наклон вперед'!$V$2:$W$72,2,1),""))))</f>
        <v>0</v>
      </c>
      <c r="R20" s="75"/>
      <c r="S20" s="64">
        <f ca="1">IF(G20=15,VLOOKUP(R20,'Прыжок с места'!$M$2:$N$72,2,1),IF(G20=14,VLOOKUP(R20,'Прыжок с места'!$P$2:$Q$72,2,1),IF(G20=13,VLOOKUP(R20,'Прыжок с места'!$S$2:$T$72,2,1),IF(G20=12,VLOOKUP(R20,'Прыжок с места'!$V$2:$W$72,2,1),""))))</f>
        <v>0</v>
      </c>
      <c r="T20" s="76">
        <f t="shared" ca="1" si="1"/>
        <v>0</v>
      </c>
      <c r="U20" s="76">
        <f t="shared" ca="1" si="2"/>
        <v>11</v>
      </c>
    </row>
    <row r="21" spans="1:21" x14ac:dyDescent="0.25">
      <c r="A21" s="71">
        <v>14</v>
      </c>
      <c r="B21" s="70"/>
      <c r="C21" s="71" t="s">
        <v>37</v>
      </c>
      <c r="D21" s="71"/>
      <c r="E21" s="71"/>
      <c r="F21" s="72">
        <v>39597</v>
      </c>
      <c r="G21" s="63">
        <f t="shared" ca="1" si="0"/>
        <v>13</v>
      </c>
      <c r="H21" s="73"/>
      <c r="I21" s="64">
        <f ca="1">IF(G21=15,VLOOKUP(H21,'Бег 1000 м'!$N$2:$O$194,2,1),IF(G21=14,VLOOKUP(H21,'Бег 1000 м'!$Q$2:$R$194,2,1),IF(G21=13,VLOOKUP(H21,'Бег 1000 м'!$T$2:$U$204,2,1),IF(G21=12,VLOOKUP(H21,'Бег 1000 м'!$W$2:$X$214,2,1),""))))</f>
        <v>0</v>
      </c>
      <c r="J21" s="74"/>
      <c r="K21" s="64">
        <f ca="1">IF(G21=15,VLOOKUP(J21,'Бег 60 м'!$M$2:$N$74,2,1),IF(G21=14,VLOOKUP(J21,'Бег 60 м'!$P$2:$Q$74,2,1),IF(G21=13,VLOOKUP(J21,'Бег 60 м'!$S$2:$T$74,2,1),IF(G21=12,VLOOKUP(J21,'Бег 60 м'!$V$2:$W$74,2,1),""))))</f>
        <v>0</v>
      </c>
      <c r="L21" s="75"/>
      <c r="M21" s="64">
        <f ca="1">IF(G21=15,VLOOKUP(L21,'Подт Отж'!$N$2:$O$72,2,1),IF(G21=14,VLOOKUP(L21,'Подт Отж'!$Q$2:$R$72,2,1),IF(G21=13,VLOOKUP(L21,'Подт Отж'!$T$2:$U$72,2,1),IF(G21=12,VLOOKUP(L21,'Подт Отж'!$W$2:$X$72,2,1),""))))</f>
        <v>0</v>
      </c>
      <c r="N21" s="75"/>
      <c r="O21" s="64">
        <f ca="1">IF(G21=15,VLOOKUP(N21,'Подъем туловища'!$M$2:$N$72,2,1),IF(G21=14,VLOOKUP(N21,'Подъем туловища'!$P$2:$Q$72,2,1),IF(G21=13,VLOOKUP(N21,'Подъем туловища'!$S$2:$T$72,2,1),IF(G21=12,VLOOKUP(N21,'Подъем туловища'!$V$2:$W$72,2,1),""))))</f>
        <v>0</v>
      </c>
      <c r="P21" s="75">
        <v>-40</v>
      </c>
      <c r="Q21" s="64">
        <f ca="1">IF(G21=15,VLOOKUP(P21,'Наклон вперед'!$M$2:$N$72,2,1),IF(G21=14,VLOOKUP(P21,'Наклон вперед'!$P$2:$Q$72,2,1),IF(G21=13,VLOOKUP(P21,'Наклон вперед'!$S$2:$T$72,2,1),IF(G21=12,VLOOKUP(P21,'Наклон вперед'!$V$2:$W$72,2,1),""))))</f>
        <v>0</v>
      </c>
      <c r="R21" s="75"/>
      <c r="S21" s="64">
        <f ca="1">IF(G21=15,VLOOKUP(R21,'Прыжок с места'!$M$2:$N$72,2,1),IF(G21=14,VLOOKUP(R21,'Прыжок с места'!$P$2:$Q$72,2,1),IF(G21=13,VLOOKUP(R21,'Прыжок с места'!$S$2:$T$72,2,1),IF(G21=12,VLOOKUP(R21,'Прыжок с места'!$V$2:$W$72,2,1),""))))</f>
        <v>0</v>
      </c>
      <c r="T21" s="76">
        <f t="shared" ca="1" si="1"/>
        <v>0</v>
      </c>
      <c r="U21" s="76">
        <f t="shared" ca="1" si="2"/>
        <v>11</v>
      </c>
    </row>
    <row r="22" spans="1:21" x14ac:dyDescent="0.25">
      <c r="A22" s="71">
        <v>15</v>
      </c>
      <c r="B22" s="70"/>
      <c r="C22" s="71" t="s">
        <v>37</v>
      </c>
      <c r="D22" s="71"/>
      <c r="E22" s="71"/>
      <c r="F22" s="72">
        <v>39597</v>
      </c>
      <c r="G22" s="63">
        <f t="shared" ca="1" si="0"/>
        <v>13</v>
      </c>
      <c r="H22" s="73"/>
      <c r="I22" s="64">
        <f ca="1">IF(G22=15,VLOOKUP(H22,'Бег 1000 м'!$N$2:$O$194,2,1),IF(G22=14,VLOOKUP(H22,'Бег 1000 м'!$Q$2:$R$194,2,1),IF(G22=13,VLOOKUP(H22,'Бег 1000 м'!$T$2:$U$204,2,1),IF(G22=12,VLOOKUP(H22,'Бег 1000 м'!$W$2:$X$214,2,1),""))))</f>
        <v>0</v>
      </c>
      <c r="J22" s="74"/>
      <c r="K22" s="64">
        <f ca="1">IF(G22=15,VLOOKUP(J22,'Бег 60 м'!$M$2:$N$74,2,1),IF(G22=14,VLOOKUP(J22,'Бег 60 м'!$P$2:$Q$74,2,1),IF(G22=13,VLOOKUP(J22,'Бег 60 м'!$S$2:$T$74,2,1),IF(G22=12,VLOOKUP(J22,'Бег 60 м'!$V$2:$W$74,2,1),""))))</f>
        <v>0</v>
      </c>
      <c r="L22" s="75"/>
      <c r="M22" s="64">
        <f ca="1">IF(G22=15,VLOOKUP(L22,'Подт Отж'!$N$2:$O$72,2,1),IF(G22=14,VLOOKUP(L22,'Подт Отж'!$Q$2:$R$72,2,1),IF(G22=13,VLOOKUP(L22,'Подт Отж'!$T$2:$U$72,2,1),IF(G22=12,VLOOKUP(L22,'Подт Отж'!$W$2:$X$72,2,1),""))))</f>
        <v>0</v>
      </c>
      <c r="N22" s="75"/>
      <c r="O22" s="64">
        <f ca="1">IF(G22=15,VLOOKUP(N22,'Подъем туловища'!$M$2:$N$72,2,1),IF(G22=14,VLOOKUP(N22,'Подъем туловища'!$P$2:$Q$72,2,1),IF(G22=13,VLOOKUP(N22,'Подъем туловища'!$S$2:$T$72,2,1),IF(G22=12,VLOOKUP(N22,'Подъем туловища'!$V$2:$W$72,2,1),""))))</f>
        <v>0</v>
      </c>
      <c r="P22" s="75">
        <v>-40</v>
      </c>
      <c r="Q22" s="64">
        <f ca="1">IF(G22=15,VLOOKUP(P22,'Наклон вперед'!$M$2:$N$72,2,1),IF(G22=14,VLOOKUP(P22,'Наклон вперед'!$P$2:$Q$72,2,1),IF(G22=13,VLOOKUP(P22,'Наклон вперед'!$S$2:$T$72,2,1),IF(G22=12,VLOOKUP(P22,'Наклон вперед'!$V$2:$W$72,2,1),""))))</f>
        <v>0</v>
      </c>
      <c r="R22" s="75"/>
      <c r="S22" s="64">
        <f ca="1">IF(G22=15,VLOOKUP(R22,'Прыжок с места'!$M$2:$N$72,2,1),IF(G22=14,VLOOKUP(R22,'Прыжок с места'!$P$2:$Q$72,2,1),IF(G22=13,VLOOKUP(R22,'Прыжок с места'!$S$2:$T$72,2,1),IF(G22=12,VLOOKUP(R22,'Прыжок с места'!$V$2:$W$72,2,1),""))))</f>
        <v>0</v>
      </c>
      <c r="T22" s="76">
        <f t="shared" ca="1" si="1"/>
        <v>0</v>
      </c>
      <c r="U22" s="76">
        <f t="shared" ca="1" si="2"/>
        <v>11</v>
      </c>
    </row>
    <row r="23" spans="1:21" x14ac:dyDescent="0.25">
      <c r="A23" s="71">
        <v>16</v>
      </c>
      <c r="B23" s="70"/>
      <c r="C23" s="71" t="s">
        <v>37</v>
      </c>
      <c r="D23" s="71"/>
      <c r="E23" s="71"/>
      <c r="F23" s="72">
        <v>39597</v>
      </c>
      <c r="G23" s="63">
        <f t="shared" ca="1" si="0"/>
        <v>13</v>
      </c>
      <c r="H23" s="73"/>
      <c r="I23" s="64">
        <f ca="1">IF(G23=15,VLOOKUP(H23,'Бег 1000 м'!$N$2:$O$194,2,1),IF(G23=14,VLOOKUP(H23,'Бег 1000 м'!$Q$2:$R$194,2,1),IF(G23=13,VLOOKUP(H23,'Бег 1000 м'!$T$2:$U$204,2,1),IF(G23=12,VLOOKUP(H23,'Бег 1000 м'!$W$2:$X$214,2,1),""))))</f>
        <v>0</v>
      </c>
      <c r="J23" s="74"/>
      <c r="K23" s="64">
        <f ca="1">IF(G23=15,VLOOKUP(J23,'Бег 60 м'!$M$2:$N$74,2,1),IF(G23=14,VLOOKUP(J23,'Бег 60 м'!$P$2:$Q$74,2,1),IF(G23=13,VLOOKUP(J23,'Бег 60 м'!$S$2:$T$74,2,1),IF(G23=12,VLOOKUP(J23,'Бег 60 м'!$V$2:$W$74,2,1),""))))</f>
        <v>0</v>
      </c>
      <c r="L23" s="75"/>
      <c r="M23" s="64">
        <f ca="1">IF(G23=15,VLOOKUP(L23,'Подт Отж'!$N$2:$O$72,2,1),IF(G23=14,VLOOKUP(L23,'Подт Отж'!$Q$2:$R$72,2,1),IF(G23=13,VLOOKUP(L23,'Подт Отж'!$T$2:$U$72,2,1),IF(G23=12,VLOOKUP(L23,'Подт Отж'!$W$2:$X$72,2,1),""))))</f>
        <v>0</v>
      </c>
      <c r="N23" s="75"/>
      <c r="O23" s="64">
        <f ca="1">IF(G23=15,VLOOKUP(N23,'Подъем туловища'!$M$2:$N$72,2,1),IF(G23=14,VLOOKUP(N23,'Подъем туловища'!$P$2:$Q$72,2,1),IF(G23=13,VLOOKUP(N23,'Подъем туловища'!$S$2:$T$72,2,1),IF(G23=12,VLOOKUP(N23,'Подъем туловища'!$V$2:$W$72,2,1),""))))</f>
        <v>0</v>
      </c>
      <c r="P23" s="75">
        <v>-40</v>
      </c>
      <c r="Q23" s="64">
        <f ca="1">IF(G23=15,VLOOKUP(P23,'Наклон вперед'!$M$2:$N$72,2,1),IF(G23=14,VLOOKUP(P23,'Наклон вперед'!$P$2:$Q$72,2,1),IF(G23=13,VLOOKUP(P23,'Наклон вперед'!$S$2:$T$72,2,1),IF(G23=12,VLOOKUP(P23,'Наклон вперед'!$V$2:$W$72,2,1),""))))</f>
        <v>0</v>
      </c>
      <c r="R23" s="75"/>
      <c r="S23" s="64">
        <f ca="1">IF(G23=15,VLOOKUP(R23,'Прыжок с места'!$M$2:$N$72,2,1),IF(G23=14,VLOOKUP(R23,'Прыжок с места'!$P$2:$Q$72,2,1),IF(G23=13,VLOOKUP(R23,'Прыжок с места'!$S$2:$T$72,2,1),IF(G23=12,VLOOKUP(R23,'Прыжок с места'!$V$2:$W$72,2,1),""))))</f>
        <v>0</v>
      </c>
      <c r="T23" s="76">
        <f t="shared" ca="1" si="1"/>
        <v>0</v>
      </c>
      <c r="U23" s="76">
        <f t="shared" ca="1" si="2"/>
        <v>11</v>
      </c>
    </row>
    <row r="24" spans="1:21" x14ac:dyDescent="0.25">
      <c r="A24" s="71">
        <v>17</v>
      </c>
      <c r="B24" s="70"/>
      <c r="C24" s="71" t="s">
        <v>37</v>
      </c>
      <c r="D24" s="71"/>
      <c r="E24" s="71"/>
      <c r="F24" s="72">
        <v>39597</v>
      </c>
      <c r="G24" s="63">
        <f t="shared" ca="1" si="0"/>
        <v>13</v>
      </c>
      <c r="H24" s="73"/>
      <c r="I24" s="64">
        <f ca="1">IF(G24=15,VLOOKUP(H24,'Бег 1000 м'!$N$2:$O$194,2,1),IF(G24=14,VLOOKUP(H24,'Бег 1000 м'!$Q$2:$R$194,2,1),IF(G24=13,VLOOKUP(H24,'Бег 1000 м'!$T$2:$U$204,2,1),IF(G24=12,VLOOKUP(H24,'Бег 1000 м'!$W$2:$X$214,2,1),""))))</f>
        <v>0</v>
      </c>
      <c r="J24" s="74"/>
      <c r="K24" s="64">
        <f ca="1">IF(G24=15,VLOOKUP(J24,'Бег 60 м'!$M$2:$N$74,2,1),IF(G24=14,VLOOKUP(J24,'Бег 60 м'!$P$2:$Q$74,2,1),IF(G24=13,VLOOKUP(J24,'Бег 60 м'!$S$2:$T$74,2,1),IF(G24=12,VLOOKUP(J24,'Бег 60 м'!$V$2:$W$74,2,1),""))))</f>
        <v>0</v>
      </c>
      <c r="L24" s="75"/>
      <c r="M24" s="64">
        <f ca="1">IF(G24=15,VLOOKUP(L24,'Подт Отж'!$N$2:$O$72,2,1),IF(G24=14,VLOOKUP(L24,'Подт Отж'!$Q$2:$R$72,2,1),IF(G24=13,VLOOKUP(L24,'Подт Отж'!$T$2:$U$72,2,1),IF(G24=12,VLOOKUP(L24,'Подт Отж'!$W$2:$X$72,2,1),""))))</f>
        <v>0</v>
      </c>
      <c r="N24" s="75"/>
      <c r="O24" s="64">
        <f ca="1">IF(G24=15,VLOOKUP(N24,'Подъем туловища'!$M$2:$N$72,2,1),IF(G24=14,VLOOKUP(N24,'Подъем туловища'!$P$2:$Q$72,2,1),IF(G24=13,VLOOKUP(N24,'Подъем туловища'!$S$2:$T$72,2,1),IF(G24=12,VLOOKUP(N24,'Подъем туловища'!$V$2:$W$72,2,1),""))))</f>
        <v>0</v>
      </c>
      <c r="P24" s="75">
        <v>-40</v>
      </c>
      <c r="Q24" s="64">
        <f ca="1">IF(G24=15,VLOOKUP(P24,'Наклон вперед'!$M$2:$N$72,2,1),IF(G24=14,VLOOKUP(P24,'Наклон вперед'!$P$2:$Q$72,2,1),IF(G24=13,VLOOKUP(P24,'Наклон вперед'!$S$2:$T$72,2,1),IF(G24=12,VLOOKUP(P24,'Наклон вперед'!$V$2:$W$72,2,1),""))))</f>
        <v>0</v>
      </c>
      <c r="R24" s="75"/>
      <c r="S24" s="64">
        <f ca="1">IF(G24=15,VLOOKUP(R24,'Прыжок с места'!$M$2:$N$72,2,1),IF(G24=14,VLOOKUP(R24,'Прыжок с места'!$P$2:$Q$72,2,1),IF(G24=13,VLOOKUP(R24,'Прыжок с места'!$S$2:$T$72,2,1),IF(G24=12,VLOOKUP(R24,'Прыжок с места'!$V$2:$W$72,2,1),""))))</f>
        <v>0</v>
      </c>
      <c r="T24" s="76">
        <f t="shared" ca="1" si="1"/>
        <v>0</v>
      </c>
      <c r="U24" s="76">
        <f t="shared" ca="1" si="2"/>
        <v>11</v>
      </c>
    </row>
    <row r="25" spans="1:21" x14ac:dyDescent="0.25">
      <c r="A25" s="71">
        <v>18</v>
      </c>
      <c r="B25" s="70"/>
      <c r="C25" s="71" t="s">
        <v>37</v>
      </c>
      <c r="D25" s="71"/>
      <c r="E25" s="71"/>
      <c r="F25" s="72">
        <v>39597</v>
      </c>
      <c r="G25" s="63">
        <f t="shared" ca="1" si="0"/>
        <v>13</v>
      </c>
      <c r="H25" s="73"/>
      <c r="I25" s="64">
        <f ca="1">IF(G25=15,VLOOKUP(H25,'Бег 1000 м'!$N$2:$O$194,2,1),IF(G25=14,VLOOKUP(H25,'Бег 1000 м'!$Q$2:$R$194,2,1),IF(G25=13,VLOOKUP(H25,'Бег 1000 м'!$T$2:$U$204,2,1),IF(G25=12,VLOOKUP(H25,'Бег 1000 м'!$W$2:$X$214,2,1),""))))</f>
        <v>0</v>
      </c>
      <c r="J25" s="74"/>
      <c r="K25" s="64">
        <f ca="1">IF(G25=15,VLOOKUP(J25,'Бег 60 м'!$M$2:$N$74,2,1),IF(G25=14,VLOOKUP(J25,'Бег 60 м'!$P$2:$Q$74,2,1),IF(G25=13,VLOOKUP(J25,'Бег 60 м'!$S$2:$T$74,2,1),IF(G25=12,VLOOKUP(J25,'Бег 60 м'!$V$2:$W$74,2,1),""))))</f>
        <v>0</v>
      </c>
      <c r="L25" s="75"/>
      <c r="M25" s="64">
        <f ca="1">IF(G25=15,VLOOKUP(L25,'Подт Отж'!$N$2:$O$72,2,1),IF(G25=14,VLOOKUP(L25,'Подт Отж'!$Q$2:$R$72,2,1),IF(G25=13,VLOOKUP(L25,'Подт Отж'!$T$2:$U$72,2,1),IF(G25=12,VLOOKUP(L25,'Подт Отж'!$W$2:$X$72,2,1),""))))</f>
        <v>0</v>
      </c>
      <c r="N25" s="75"/>
      <c r="O25" s="64">
        <f ca="1">IF(G25=15,VLOOKUP(N25,'Подъем туловища'!$M$2:$N$72,2,1),IF(G25=14,VLOOKUP(N25,'Подъем туловища'!$P$2:$Q$72,2,1),IF(G25=13,VLOOKUP(N25,'Подъем туловища'!$S$2:$T$72,2,1),IF(G25=12,VLOOKUP(N25,'Подъем туловища'!$V$2:$W$72,2,1),""))))</f>
        <v>0</v>
      </c>
      <c r="P25" s="75">
        <v>-40</v>
      </c>
      <c r="Q25" s="64">
        <f ca="1">IF(G25=15,VLOOKUP(P25,'Наклон вперед'!$M$2:$N$72,2,1),IF(G25=14,VLOOKUP(P25,'Наклон вперед'!$P$2:$Q$72,2,1),IF(G25=13,VLOOKUP(P25,'Наклон вперед'!$S$2:$T$72,2,1),IF(G25=12,VLOOKUP(P25,'Наклон вперед'!$V$2:$W$72,2,1),""))))</f>
        <v>0</v>
      </c>
      <c r="R25" s="75"/>
      <c r="S25" s="64">
        <f ca="1">IF(G25=15,VLOOKUP(R25,'Прыжок с места'!$M$2:$N$72,2,1),IF(G25=14,VLOOKUP(R25,'Прыжок с места'!$P$2:$Q$72,2,1),IF(G25=13,VLOOKUP(R25,'Прыжок с места'!$S$2:$T$72,2,1),IF(G25=12,VLOOKUP(R25,'Прыжок с места'!$V$2:$W$72,2,1),""))))</f>
        <v>0</v>
      </c>
      <c r="T25" s="76">
        <f t="shared" ca="1" si="1"/>
        <v>0</v>
      </c>
      <c r="U25" s="76">
        <f t="shared" ca="1" si="2"/>
        <v>11</v>
      </c>
    </row>
    <row r="26" spans="1:21" x14ac:dyDescent="0.25">
      <c r="A26" s="71">
        <v>19</v>
      </c>
      <c r="B26" s="70"/>
      <c r="C26" s="71" t="s">
        <v>37</v>
      </c>
      <c r="D26" s="71"/>
      <c r="E26" s="71"/>
      <c r="F26" s="72">
        <v>39597</v>
      </c>
      <c r="G26" s="63">
        <f t="shared" ca="1" si="0"/>
        <v>13</v>
      </c>
      <c r="H26" s="73"/>
      <c r="I26" s="64">
        <f ca="1">IF(G26=15,VLOOKUP(H26,'Бег 1000 м'!$N$2:$O$194,2,1),IF(G26=14,VLOOKUP(H26,'Бег 1000 м'!$Q$2:$R$194,2,1),IF(G26=13,VLOOKUP(H26,'Бег 1000 м'!$T$2:$U$204,2,1),IF(G26=12,VLOOKUP(H26,'Бег 1000 м'!$W$2:$X$214,2,1),""))))</f>
        <v>0</v>
      </c>
      <c r="J26" s="74"/>
      <c r="K26" s="64">
        <f ca="1">IF(G26=15,VLOOKUP(J26,'Бег 60 м'!$M$2:$N$74,2,1),IF(G26=14,VLOOKUP(J26,'Бег 60 м'!$P$2:$Q$74,2,1),IF(G26=13,VLOOKUP(J26,'Бег 60 м'!$S$2:$T$74,2,1),IF(G26=12,VLOOKUP(J26,'Бег 60 м'!$V$2:$W$74,2,1),""))))</f>
        <v>0</v>
      </c>
      <c r="L26" s="75"/>
      <c r="M26" s="64">
        <f ca="1">IF(G26=15,VLOOKUP(L26,'Подт Отж'!$N$2:$O$72,2,1),IF(G26=14,VLOOKUP(L26,'Подт Отж'!$Q$2:$R$72,2,1),IF(G26=13,VLOOKUP(L26,'Подт Отж'!$T$2:$U$72,2,1),IF(G26=12,VLOOKUP(L26,'Подт Отж'!$W$2:$X$72,2,1),""))))</f>
        <v>0</v>
      </c>
      <c r="N26" s="75"/>
      <c r="O26" s="64">
        <f ca="1">IF(G26=15,VLOOKUP(N26,'Подъем туловища'!$M$2:$N$72,2,1),IF(G26=14,VLOOKUP(N26,'Подъем туловища'!$P$2:$Q$72,2,1),IF(G26=13,VLOOKUP(N26,'Подъем туловища'!$S$2:$T$72,2,1),IF(G26=12,VLOOKUP(N26,'Подъем туловища'!$V$2:$W$72,2,1),""))))</f>
        <v>0</v>
      </c>
      <c r="P26" s="75">
        <v>-40</v>
      </c>
      <c r="Q26" s="64">
        <f ca="1">IF(G26=15,VLOOKUP(P26,'Наклон вперед'!$M$2:$N$72,2,1),IF(G26=14,VLOOKUP(P26,'Наклон вперед'!$P$2:$Q$72,2,1),IF(G26=13,VLOOKUP(P26,'Наклон вперед'!$S$2:$T$72,2,1),IF(G26=12,VLOOKUP(P26,'Наклон вперед'!$V$2:$W$72,2,1),""))))</f>
        <v>0</v>
      </c>
      <c r="R26" s="75"/>
      <c r="S26" s="64">
        <f ca="1">IF(G26=15,VLOOKUP(R26,'Прыжок с места'!$M$2:$N$72,2,1),IF(G26=14,VLOOKUP(R26,'Прыжок с места'!$P$2:$Q$72,2,1),IF(G26=13,VLOOKUP(R26,'Прыжок с места'!$S$2:$T$72,2,1),IF(G26=12,VLOOKUP(R26,'Прыжок с места'!$V$2:$W$72,2,1),""))))</f>
        <v>0</v>
      </c>
      <c r="T26" s="76">
        <f t="shared" ca="1" si="1"/>
        <v>0</v>
      </c>
      <c r="U26" s="76">
        <f t="shared" ca="1" si="2"/>
        <v>11</v>
      </c>
    </row>
    <row r="27" spans="1:21" x14ac:dyDescent="0.25">
      <c r="A27" s="71">
        <v>20</v>
      </c>
      <c r="B27" s="70"/>
      <c r="C27" s="71" t="s">
        <v>37</v>
      </c>
      <c r="D27" s="71"/>
      <c r="E27" s="71"/>
      <c r="F27" s="72">
        <v>39597</v>
      </c>
      <c r="G27" s="63">
        <f t="shared" ca="1" si="0"/>
        <v>13</v>
      </c>
      <c r="H27" s="73"/>
      <c r="I27" s="64">
        <f ca="1">IF(G27=15,VLOOKUP(H27,'Бег 1000 м'!$N$2:$O$194,2,1),IF(G27=14,VLOOKUP(H27,'Бег 1000 м'!$Q$2:$R$194,2,1),IF(G27=13,VLOOKUP(H27,'Бег 1000 м'!$T$2:$U$204,2,1),IF(G27=12,VLOOKUP(H27,'Бег 1000 м'!$W$2:$X$214,2,1),""))))</f>
        <v>0</v>
      </c>
      <c r="J27" s="74"/>
      <c r="K27" s="64">
        <f ca="1">IF(G27=15,VLOOKUP(J27,'Бег 60 м'!$M$2:$N$74,2,1),IF(G27=14,VLOOKUP(J27,'Бег 60 м'!$P$2:$Q$74,2,1),IF(G27=13,VLOOKUP(J27,'Бег 60 м'!$S$2:$T$74,2,1),IF(G27=12,VLOOKUP(J27,'Бег 60 м'!$V$2:$W$74,2,1),""))))</f>
        <v>0</v>
      </c>
      <c r="L27" s="75"/>
      <c r="M27" s="64">
        <f ca="1">IF(G27=15,VLOOKUP(L27,'Подт Отж'!$N$2:$O$72,2,1),IF(G27=14,VLOOKUP(L27,'Подт Отж'!$Q$2:$R$72,2,1),IF(G27=13,VLOOKUP(L27,'Подт Отж'!$T$2:$U$72,2,1),IF(G27=12,VLOOKUP(L27,'Подт Отж'!$W$2:$X$72,2,1),""))))</f>
        <v>0</v>
      </c>
      <c r="N27" s="75"/>
      <c r="O27" s="64">
        <f ca="1">IF(G27=15,VLOOKUP(N27,'Подъем туловища'!$M$2:$N$72,2,1),IF(G27=14,VLOOKUP(N27,'Подъем туловища'!$P$2:$Q$72,2,1),IF(G27=13,VLOOKUP(N27,'Подъем туловища'!$S$2:$T$72,2,1),IF(G27=12,VLOOKUP(N27,'Подъем туловища'!$V$2:$W$72,2,1),""))))</f>
        <v>0</v>
      </c>
      <c r="P27" s="75">
        <v>-40</v>
      </c>
      <c r="Q27" s="64">
        <f ca="1">IF(G27=15,VLOOKUP(P27,'Наклон вперед'!$M$2:$N$72,2,1),IF(G27=14,VLOOKUP(P27,'Наклон вперед'!$P$2:$Q$72,2,1),IF(G27=13,VLOOKUP(P27,'Наклон вперед'!$S$2:$T$72,2,1),IF(G27=12,VLOOKUP(P27,'Наклон вперед'!$V$2:$W$72,2,1),""))))</f>
        <v>0</v>
      </c>
      <c r="R27" s="75"/>
      <c r="S27" s="64">
        <f ca="1">IF(G27=15,VLOOKUP(R27,'Прыжок с места'!$M$2:$N$72,2,1),IF(G27=14,VLOOKUP(R27,'Прыжок с места'!$P$2:$Q$72,2,1),IF(G27=13,VLOOKUP(R27,'Прыжок с места'!$S$2:$T$72,2,1),IF(G27=12,VLOOKUP(R27,'Прыжок с места'!$V$2:$W$72,2,1),""))))</f>
        <v>0</v>
      </c>
      <c r="T27" s="76">
        <f t="shared" ca="1" si="1"/>
        <v>0</v>
      </c>
      <c r="U27" s="76">
        <f t="shared" ca="1" si="2"/>
        <v>11</v>
      </c>
    </row>
    <row r="28" spans="1:21" x14ac:dyDescent="0.25">
      <c r="A28" s="71">
        <v>21</v>
      </c>
      <c r="B28" s="70"/>
      <c r="C28" s="71" t="s">
        <v>37</v>
      </c>
      <c r="D28" s="71"/>
      <c r="E28" s="71"/>
      <c r="F28" s="72">
        <v>39597</v>
      </c>
      <c r="G28" s="63">
        <f t="shared" ca="1" si="0"/>
        <v>13</v>
      </c>
      <c r="H28" s="73"/>
      <c r="I28" s="64">
        <f ca="1">IF(G28=15,VLOOKUP(H28,'Бег 1000 м'!$N$2:$O$194,2,1),IF(G28=14,VLOOKUP(H28,'Бег 1000 м'!$Q$2:$R$194,2,1),IF(G28=13,VLOOKUP(H28,'Бег 1000 м'!$T$2:$U$204,2,1),IF(G28=12,VLOOKUP(H28,'Бег 1000 м'!$W$2:$X$214,2,1),""))))</f>
        <v>0</v>
      </c>
      <c r="J28" s="74"/>
      <c r="K28" s="64">
        <f ca="1">IF(G28=15,VLOOKUP(J28,'Бег 60 м'!$M$2:$N$74,2,1),IF(G28=14,VLOOKUP(J28,'Бег 60 м'!$P$2:$Q$74,2,1),IF(G28=13,VLOOKUP(J28,'Бег 60 м'!$S$2:$T$74,2,1),IF(G28=12,VLOOKUP(J28,'Бег 60 м'!$V$2:$W$74,2,1),""))))</f>
        <v>0</v>
      </c>
      <c r="L28" s="75"/>
      <c r="M28" s="64">
        <f ca="1">IF(G28=15,VLOOKUP(L28,'Подт Отж'!$N$2:$O$72,2,1),IF(G28=14,VLOOKUP(L28,'Подт Отж'!$Q$2:$R$72,2,1),IF(G28=13,VLOOKUP(L28,'Подт Отж'!$T$2:$U$72,2,1),IF(G28=12,VLOOKUP(L28,'Подт Отж'!$W$2:$X$72,2,1),""))))</f>
        <v>0</v>
      </c>
      <c r="N28" s="75"/>
      <c r="O28" s="64">
        <f ca="1">IF(G28=15,VLOOKUP(N28,'Подъем туловища'!$M$2:$N$72,2,1),IF(G28=14,VLOOKUP(N28,'Подъем туловища'!$P$2:$Q$72,2,1),IF(G28=13,VLOOKUP(N28,'Подъем туловища'!$S$2:$T$72,2,1),IF(G28=12,VLOOKUP(N28,'Подъем туловища'!$V$2:$W$72,2,1),""))))</f>
        <v>0</v>
      </c>
      <c r="P28" s="75">
        <v>-40</v>
      </c>
      <c r="Q28" s="64">
        <f ca="1">IF(G28=15,VLOOKUP(P28,'Наклон вперед'!$M$2:$N$72,2,1),IF(G28=14,VLOOKUP(P28,'Наклон вперед'!$P$2:$Q$72,2,1),IF(G28=13,VLOOKUP(P28,'Наклон вперед'!$S$2:$T$72,2,1),IF(G28=12,VLOOKUP(P28,'Наклон вперед'!$V$2:$W$72,2,1),""))))</f>
        <v>0</v>
      </c>
      <c r="R28" s="75"/>
      <c r="S28" s="64">
        <f ca="1">IF(G28=15,VLOOKUP(R28,'Прыжок с места'!$M$2:$N$72,2,1),IF(G28=14,VLOOKUP(R28,'Прыжок с места'!$P$2:$Q$72,2,1),IF(G28=13,VLOOKUP(R28,'Прыжок с места'!$S$2:$T$72,2,1),IF(G28=12,VLOOKUP(R28,'Прыжок с места'!$V$2:$W$72,2,1),""))))</f>
        <v>0</v>
      </c>
      <c r="T28" s="76">
        <f t="shared" ca="1" si="1"/>
        <v>0</v>
      </c>
      <c r="U28" s="76">
        <f t="shared" ca="1" si="2"/>
        <v>11</v>
      </c>
    </row>
    <row r="29" spans="1:21" x14ac:dyDescent="0.25">
      <c r="A29" s="71">
        <v>22</v>
      </c>
      <c r="B29" s="70"/>
      <c r="C29" s="71" t="s">
        <v>37</v>
      </c>
      <c r="D29" s="71"/>
      <c r="E29" s="71"/>
      <c r="F29" s="72">
        <v>39597</v>
      </c>
      <c r="G29" s="63">
        <f t="shared" ca="1" si="0"/>
        <v>13</v>
      </c>
      <c r="H29" s="73"/>
      <c r="I29" s="64">
        <f ca="1">IF(G29=15,VLOOKUP(H29,'Бег 1000 м'!$N$2:$O$194,2,1),IF(G29=14,VLOOKUP(H29,'Бег 1000 м'!$Q$2:$R$194,2,1),IF(G29=13,VLOOKUP(H29,'Бег 1000 м'!$T$2:$U$204,2,1),IF(G29=12,VLOOKUP(H29,'Бег 1000 м'!$W$2:$X$214,2,1),""))))</f>
        <v>0</v>
      </c>
      <c r="J29" s="74"/>
      <c r="K29" s="64">
        <f ca="1">IF(G29=15,VLOOKUP(J29,'Бег 60 м'!$M$2:$N$74,2,1),IF(G29=14,VLOOKUP(J29,'Бег 60 м'!$P$2:$Q$74,2,1),IF(G29=13,VLOOKUP(J29,'Бег 60 м'!$S$2:$T$74,2,1),IF(G29=12,VLOOKUP(J29,'Бег 60 м'!$V$2:$W$74,2,1),""))))</f>
        <v>0</v>
      </c>
      <c r="L29" s="75"/>
      <c r="M29" s="64">
        <f ca="1">IF(G29=15,VLOOKUP(L29,'Подт Отж'!$N$2:$O$72,2,1),IF(G29=14,VLOOKUP(L29,'Подт Отж'!$Q$2:$R$72,2,1),IF(G29=13,VLOOKUP(L29,'Подт Отж'!$T$2:$U$72,2,1),IF(G29=12,VLOOKUP(L29,'Подт Отж'!$W$2:$X$72,2,1),""))))</f>
        <v>0</v>
      </c>
      <c r="N29" s="75"/>
      <c r="O29" s="64">
        <f ca="1">IF(G29=15,VLOOKUP(N29,'Подъем туловища'!$M$2:$N$72,2,1),IF(G29=14,VLOOKUP(N29,'Подъем туловища'!$P$2:$Q$72,2,1),IF(G29=13,VLOOKUP(N29,'Подъем туловища'!$S$2:$T$72,2,1),IF(G29=12,VLOOKUP(N29,'Подъем туловища'!$V$2:$W$72,2,1),""))))</f>
        <v>0</v>
      </c>
      <c r="P29" s="75">
        <v>-40</v>
      </c>
      <c r="Q29" s="64">
        <f ca="1">IF(G29=15,VLOOKUP(P29,'Наклон вперед'!$M$2:$N$72,2,1),IF(G29=14,VLOOKUP(P29,'Наклон вперед'!$P$2:$Q$72,2,1),IF(G29=13,VLOOKUP(P29,'Наклон вперед'!$S$2:$T$72,2,1),IF(G29=12,VLOOKUP(P29,'Наклон вперед'!$V$2:$W$72,2,1),""))))</f>
        <v>0</v>
      </c>
      <c r="R29" s="75"/>
      <c r="S29" s="64">
        <f ca="1">IF(G29=15,VLOOKUP(R29,'Прыжок с места'!$M$2:$N$72,2,1),IF(G29=14,VLOOKUP(R29,'Прыжок с места'!$P$2:$Q$72,2,1),IF(G29=13,VLOOKUP(R29,'Прыжок с места'!$S$2:$T$72,2,1),IF(G29=12,VLOOKUP(R29,'Прыжок с места'!$V$2:$W$72,2,1),""))))</f>
        <v>0</v>
      </c>
      <c r="T29" s="76">
        <f t="shared" ca="1" si="1"/>
        <v>0</v>
      </c>
      <c r="U29" s="76">
        <f t="shared" ca="1" si="2"/>
        <v>11</v>
      </c>
    </row>
    <row r="30" spans="1:21" x14ac:dyDescent="0.25">
      <c r="A30" s="71">
        <v>23</v>
      </c>
      <c r="B30" s="70"/>
      <c r="C30" s="71" t="s">
        <v>37</v>
      </c>
      <c r="D30" s="71"/>
      <c r="E30" s="71"/>
      <c r="F30" s="72">
        <v>39597</v>
      </c>
      <c r="G30" s="63">
        <f t="shared" ca="1" si="0"/>
        <v>13</v>
      </c>
      <c r="H30" s="73"/>
      <c r="I30" s="64">
        <f ca="1">IF(G30=15,VLOOKUP(H30,'Бег 1000 м'!$N$2:$O$194,2,1),IF(G30=14,VLOOKUP(H30,'Бег 1000 м'!$Q$2:$R$194,2,1),IF(G30=13,VLOOKUP(H30,'Бег 1000 м'!$T$2:$U$204,2,1),IF(G30=12,VLOOKUP(H30,'Бег 1000 м'!$W$2:$X$214,2,1),""))))</f>
        <v>0</v>
      </c>
      <c r="J30" s="74"/>
      <c r="K30" s="64">
        <f ca="1">IF(G30=15,VLOOKUP(J30,'Бег 60 м'!$M$2:$N$74,2,1),IF(G30=14,VLOOKUP(J30,'Бег 60 м'!$P$2:$Q$74,2,1),IF(G30=13,VLOOKUP(J30,'Бег 60 м'!$S$2:$T$74,2,1),IF(G30=12,VLOOKUP(J30,'Бег 60 м'!$V$2:$W$74,2,1),""))))</f>
        <v>0</v>
      </c>
      <c r="L30" s="75"/>
      <c r="M30" s="64">
        <f ca="1">IF(G30=15,VLOOKUP(L30,'Подт Отж'!$N$2:$O$72,2,1),IF(G30=14,VLOOKUP(L30,'Подт Отж'!$Q$2:$R$72,2,1),IF(G30=13,VLOOKUP(L30,'Подт Отж'!$T$2:$U$72,2,1),IF(G30=12,VLOOKUP(L30,'Подт Отж'!$W$2:$X$72,2,1),""))))</f>
        <v>0</v>
      </c>
      <c r="N30" s="75"/>
      <c r="O30" s="64">
        <f ca="1">IF(G30=15,VLOOKUP(N30,'Подъем туловища'!$M$2:$N$72,2,1),IF(G30=14,VLOOKUP(N30,'Подъем туловища'!$P$2:$Q$72,2,1),IF(G30=13,VLOOKUP(N30,'Подъем туловища'!$S$2:$T$72,2,1),IF(G30=12,VLOOKUP(N30,'Подъем туловища'!$V$2:$W$72,2,1),""))))</f>
        <v>0</v>
      </c>
      <c r="P30" s="75">
        <v>-40</v>
      </c>
      <c r="Q30" s="64">
        <f ca="1">IF(G30=15,VLOOKUP(P30,'Наклон вперед'!$M$2:$N$72,2,1),IF(G30=14,VLOOKUP(P30,'Наклон вперед'!$P$2:$Q$72,2,1),IF(G30=13,VLOOKUP(P30,'Наклон вперед'!$S$2:$T$72,2,1),IF(G30=12,VLOOKUP(P30,'Наклон вперед'!$V$2:$W$72,2,1),""))))</f>
        <v>0</v>
      </c>
      <c r="R30" s="75"/>
      <c r="S30" s="64">
        <f ca="1">IF(G30=15,VLOOKUP(R30,'Прыжок с места'!$M$2:$N$72,2,1),IF(G30=14,VLOOKUP(R30,'Прыжок с места'!$P$2:$Q$72,2,1),IF(G30=13,VLOOKUP(R30,'Прыжок с места'!$S$2:$T$72,2,1),IF(G30=12,VLOOKUP(R30,'Прыжок с места'!$V$2:$W$72,2,1),""))))</f>
        <v>0</v>
      </c>
      <c r="T30" s="76">
        <f t="shared" ca="1" si="1"/>
        <v>0</v>
      </c>
      <c r="U30" s="76">
        <f t="shared" ca="1" si="2"/>
        <v>11</v>
      </c>
    </row>
    <row r="31" spans="1:21" x14ac:dyDescent="0.25">
      <c r="A31" s="71">
        <v>24</v>
      </c>
      <c r="B31" s="70"/>
      <c r="C31" s="71" t="s">
        <v>37</v>
      </c>
      <c r="D31" s="71"/>
      <c r="E31" s="71"/>
      <c r="F31" s="72">
        <v>39597</v>
      </c>
      <c r="G31" s="63">
        <f t="shared" ca="1" si="0"/>
        <v>13</v>
      </c>
      <c r="H31" s="73"/>
      <c r="I31" s="64">
        <f ca="1">IF(G31=15,VLOOKUP(H31,'Бег 1000 м'!$N$2:$O$194,2,1),IF(G31=14,VLOOKUP(H31,'Бег 1000 м'!$Q$2:$R$194,2,1),IF(G31=13,VLOOKUP(H31,'Бег 1000 м'!$T$2:$U$204,2,1),IF(G31=12,VLOOKUP(H31,'Бег 1000 м'!$W$2:$X$214,2,1),""))))</f>
        <v>0</v>
      </c>
      <c r="J31" s="74"/>
      <c r="K31" s="64">
        <f ca="1">IF(G31=15,VLOOKUP(J31,'Бег 60 м'!$M$2:$N$74,2,1),IF(G31=14,VLOOKUP(J31,'Бег 60 м'!$P$2:$Q$74,2,1),IF(G31=13,VLOOKUP(J31,'Бег 60 м'!$S$2:$T$74,2,1),IF(G31=12,VLOOKUP(J31,'Бег 60 м'!$V$2:$W$74,2,1),""))))</f>
        <v>0</v>
      </c>
      <c r="L31" s="75"/>
      <c r="M31" s="64">
        <f ca="1">IF(G31=15,VLOOKUP(L31,'Подт Отж'!$N$2:$O$72,2,1),IF(G31=14,VLOOKUP(L31,'Подт Отж'!$Q$2:$R$72,2,1),IF(G31=13,VLOOKUP(L31,'Подт Отж'!$T$2:$U$72,2,1),IF(G31=12,VLOOKUP(L31,'Подт Отж'!$W$2:$X$72,2,1),""))))</f>
        <v>0</v>
      </c>
      <c r="N31" s="75"/>
      <c r="O31" s="64">
        <f ca="1">IF(G31=15,VLOOKUP(N31,'Подъем туловища'!$M$2:$N$72,2,1),IF(G31=14,VLOOKUP(N31,'Подъем туловища'!$P$2:$Q$72,2,1),IF(G31=13,VLOOKUP(N31,'Подъем туловища'!$S$2:$T$72,2,1),IF(G31=12,VLOOKUP(N31,'Подъем туловища'!$V$2:$W$72,2,1),""))))</f>
        <v>0</v>
      </c>
      <c r="P31" s="75">
        <v>-40</v>
      </c>
      <c r="Q31" s="64">
        <f ca="1">IF(G31=15,VLOOKUP(P31,'Наклон вперед'!$M$2:$N$72,2,1),IF(G31=14,VLOOKUP(P31,'Наклон вперед'!$P$2:$Q$72,2,1),IF(G31=13,VLOOKUP(P31,'Наклон вперед'!$S$2:$T$72,2,1),IF(G31=12,VLOOKUP(P31,'Наклон вперед'!$V$2:$W$72,2,1),""))))</f>
        <v>0</v>
      </c>
      <c r="R31" s="75"/>
      <c r="S31" s="64">
        <f ca="1">IF(G31=15,VLOOKUP(R31,'Прыжок с места'!$M$2:$N$72,2,1),IF(G31=14,VLOOKUP(R31,'Прыжок с места'!$P$2:$Q$72,2,1),IF(G31=13,VLOOKUP(R31,'Прыжок с места'!$S$2:$T$72,2,1),IF(G31=12,VLOOKUP(R31,'Прыжок с места'!$V$2:$W$72,2,1),""))))</f>
        <v>0</v>
      </c>
      <c r="T31" s="76">
        <f t="shared" ca="1" si="1"/>
        <v>0</v>
      </c>
      <c r="U31" s="76">
        <f t="shared" ca="1" si="2"/>
        <v>11</v>
      </c>
    </row>
    <row r="32" spans="1:21" x14ac:dyDescent="0.25">
      <c r="A32" s="71">
        <v>25</v>
      </c>
      <c r="B32" s="70"/>
      <c r="C32" s="71" t="s">
        <v>37</v>
      </c>
      <c r="D32" s="71"/>
      <c r="E32" s="71"/>
      <c r="F32" s="72">
        <v>39597</v>
      </c>
      <c r="G32" s="63">
        <f t="shared" ca="1" si="0"/>
        <v>13</v>
      </c>
      <c r="H32" s="73"/>
      <c r="I32" s="64">
        <f ca="1">IF(G32=15,VLOOKUP(H32,'Бег 1000 м'!$N$2:$O$194,2,1),IF(G32=14,VLOOKUP(H32,'Бег 1000 м'!$Q$2:$R$194,2,1),IF(G32=13,VLOOKUP(H32,'Бег 1000 м'!$T$2:$U$204,2,1),IF(G32=12,VLOOKUP(H32,'Бег 1000 м'!$W$2:$X$214,2,1),""))))</f>
        <v>0</v>
      </c>
      <c r="J32" s="74"/>
      <c r="K32" s="64">
        <f ca="1">IF(G32=15,VLOOKUP(J32,'Бег 60 м'!$M$2:$N$74,2,1),IF(G32=14,VLOOKUP(J32,'Бег 60 м'!$P$2:$Q$74,2,1),IF(G32=13,VLOOKUP(J32,'Бег 60 м'!$S$2:$T$74,2,1),IF(G32=12,VLOOKUP(J32,'Бег 60 м'!$V$2:$W$74,2,1),""))))</f>
        <v>0</v>
      </c>
      <c r="L32" s="75"/>
      <c r="M32" s="64">
        <f ca="1">IF(G32=15,VLOOKUP(L32,'Подт Отж'!$N$2:$O$72,2,1),IF(G32=14,VLOOKUP(L32,'Подт Отж'!$Q$2:$R$72,2,1),IF(G32=13,VLOOKUP(L32,'Подт Отж'!$T$2:$U$72,2,1),IF(G32=12,VLOOKUP(L32,'Подт Отж'!$W$2:$X$72,2,1),""))))</f>
        <v>0</v>
      </c>
      <c r="N32" s="75"/>
      <c r="O32" s="64">
        <f ca="1">IF(G32=15,VLOOKUP(N32,'Подъем туловища'!$M$2:$N$72,2,1),IF(G32=14,VLOOKUP(N32,'Подъем туловища'!$P$2:$Q$72,2,1),IF(G32=13,VLOOKUP(N32,'Подъем туловища'!$S$2:$T$72,2,1),IF(G32=12,VLOOKUP(N32,'Подъем туловища'!$V$2:$W$72,2,1),""))))</f>
        <v>0</v>
      </c>
      <c r="P32" s="75">
        <v>-40</v>
      </c>
      <c r="Q32" s="64">
        <f ca="1">IF(G32=15,VLOOKUP(P32,'Наклон вперед'!$M$2:$N$72,2,1),IF(G32=14,VLOOKUP(P32,'Наклон вперед'!$P$2:$Q$72,2,1),IF(G32=13,VLOOKUP(P32,'Наклон вперед'!$S$2:$T$72,2,1),IF(G32=12,VLOOKUP(P32,'Наклон вперед'!$V$2:$W$72,2,1),""))))</f>
        <v>0</v>
      </c>
      <c r="R32" s="75"/>
      <c r="S32" s="64">
        <f ca="1">IF(G32=15,VLOOKUP(R32,'Прыжок с места'!$M$2:$N$72,2,1),IF(G32=14,VLOOKUP(R32,'Прыжок с места'!$P$2:$Q$72,2,1),IF(G32=13,VLOOKUP(R32,'Прыжок с места'!$S$2:$T$72,2,1),IF(G32=12,VLOOKUP(R32,'Прыжок с места'!$V$2:$W$72,2,1),""))))</f>
        <v>0</v>
      </c>
      <c r="T32" s="76">
        <f t="shared" ca="1" si="1"/>
        <v>0</v>
      </c>
      <c r="U32" s="76">
        <f t="shared" ca="1" si="2"/>
        <v>11</v>
      </c>
    </row>
    <row r="33" spans="1:21" x14ac:dyDescent="0.25">
      <c r="A33" s="71">
        <v>26</v>
      </c>
      <c r="B33" s="70"/>
      <c r="C33" s="71" t="s">
        <v>37</v>
      </c>
      <c r="D33" s="71"/>
      <c r="E33" s="71"/>
      <c r="F33" s="72">
        <v>39597</v>
      </c>
      <c r="G33" s="63">
        <f t="shared" ca="1" si="0"/>
        <v>13</v>
      </c>
      <c r="H33" s="73"/>
      <c r="I33" s="64">
        <f ca="1">IF(G33=15,VLOOKUP(H33,'Бег 1000 м'!$N$2:$O$194,2,1),IF(G33=14,VLOOKUP(H33,'Бег 1000 м'!$Q$2:$R$194,2,1),IF(G33=13,VLOOKUP(H33,'Бег 1000 м'!$T$2:$U$204,2,1),IF(G33=12,VLOOKUP(H33,'Бег 1000 м'!$W$2:$X$214,2,1),""))))</f>
        <v>0</v>
      </c>
      <c r="J33" s="74"/>
      <c r="K33" s="64">
        <f ca="1">IF(G33=15,VLOOKUP(J33,'Бег 60 м'!$M$2:$N$74,2,1),IF(G33=14,VLOOKUP(J33,'Бег 60 м'!$P$2:$Q$74,2,1),IF(G33=13,VLOOKUP(J33,'Бег 60 м'!$S$2:$T$74,2,1),IF(G33=12,VLOOKUP(J33,'Бег 60 м'!$V$2:$W$74,2,1),""))))</f>
        <v>0</v>
      </c>
      <c r="L33" s="75"/>
      <c r="M33" s="64">
        <f ca="1">IF(G33=15,VLOOKUP(L33,'Подт Отж'!$N$2:$O$72,2,1),IF(G33=14,VLOOKUP(L33,'Подт Отж'!$Q$2:$R$72,2,1),IF(G33=13,VLOOKUP(L33,'Подт Отж'!$T$2:$U$72,2,1),IF(G33=12,VLOOKUP(L33,'Подт Отж'!$W$2:$X$72,2,1),""))))</f>
        <v>0</v>
      </c>
      <c r="N33" s="75"/>
      <c r="O33" s="64">
        <f ca="1">IF(G33=15,VLOOKUP(N33,'Подъем туловища'!$M$2:$N$72,2,1),IF(G33=14,VLOOKUP(N33,'Подъем туловища'!$P$2:$Q$72,2,1),IF(G33=13,VLOOKUP(N33,'Подъем туловища'!$S$2:$T$72,2,1),IF(G33=12,VLOOKUP(N33,'Подъем туловища'!$V$2:$W$72,2,1),""))))</f>
        <v>0</v>
      </c>
      <c r="P33" s="75">
        <v>-40</v>
      </c>
      <c r="Q33" s="64">
        <f ca="1">IF(G33=15,VLOOKUP(P33,'Наклон вперед'!$M$2:$N$72,2,1),IF(G33=14,VLOOKUP(P33,'Наклон вперед'!$P$2:$Q$72,2,1),IF(G33=13,VLOOKUP(P33,'Наклон вперед'!$S$2:$T$72,2,1),IF(G33=12,VLOOKUP(P33,'Наклон вперед'!$V$2:$W$72,2,1),""))))</f>
        <v>0</v>
      </c>
      <c r="R33" s="75"/>
      <c r="S33" s="64">
        <f ca="1">IF(G33=15,VLOOKUP(R33,'Прыжок с места'!$M$2:$N$72,2,1),IF(G33=14,VLOOKUP(R33,'Прыжок с места'!$P$2:$Q$72,2,1),IF(G33=13,VLOOKUP(R33,'Прыжок с места'!$S$2:$T$72,2,1),IF(G33=12,VLOOKUP(R33,'Прыжок с места'!$V$2:$W$72,2,1),""))))</f>
        <v>0</v>
      </c>
      <c r="T33" s="76">
        <f t="shared" ca="1" si="1"/>
        <v>0</v>
      </c>
      <c r="U33" s="76">
        <f t="shared" ca="1" si="2"/>
        <v>11</v>
      </c>
    </row>
    <row r="34" spans="1:21" x14ac:dyDescent="0.25">
      <c r="A34" s="71">
        <v>27</v>
      </c>
      <c r="B34" s="70"/>
      <c r="C34" s="71" t="s">
        <v>37</v>
      </c>
      <c r="D34" s="71"/>
      <c r="E34" s="71"/>
      <c r="F34" s="72">
        <v>39597</v>
      </c>
      <c r="G34" s="63">
        <f t="shared" ca="1" si="0"/>
        <v>13</v>
      </c>
      <c r="H34" s="73"/>
      <c r="I34" s="64">
        <f ca="1">IF(G34=15,VLOOKUP(H34,'Бег 1000 м'!$N$2:$O$194,2,1),IF(G34=14,VLOOKUP(H34,'Бег 1000 м'!$Q$2:$R$194,2,1),IF(G34=13,VLOOKUP(H34,'Бег 1000 м'!$T$2:$U$204,2,1),IF(G34=12,VLOOKUP(H34,'Бег 1000 м'!$W$2:$X$214,2,1),""))))</f>
        <v>0</v>
      </c>
      <c r="J34" s="74"/>
      <c r="K34" s="64">
        <f ca="1">IF(G34=15,VLOOKUP(J34,'Бег 60 м'!$M$2:$N$74,2,1),IF(G34=14,VLOOKUP(J34,'Бег 60 м'!$P$2:$Q$74,2,1),IF(G34=13,VLOOKUP(J34,'Бег 60 м'!$S$2:$T$74,2,1),IF(G34=12,VLOOKUP(J34,'Бег 60 м'!$V$2:$W$74,2,1),""))))</f>
        <v>0</v>
      </c>
      <c r="L34" s="75"/>
      <c r="M34" s="64">
        <f ca="1">IF(G34=15,VLOOKUP(L34,'Подт Отж'!$N$2:$O$72,2,1),IF(G34=14,VLOOKUP(L34,'Подт Отж'!$Q$2:$R$72,2,1),IF(G34=13,VLOOKUP(L34,'Подт Отж'!$T$2:$U$72,2,1),IF(G34=12,VLOOKUP(L34,'Подт Отж'!$W$2:$X$72,2,1),""))))</f>
        <v>0</v>
      </c>
      <c r="N34" s="75"/>
      <c r="O34" s="64">
        <f ca="1">IF(G34=15,VLOOKUP(N34,'Подъем туловища'!$M$2:$N$72,2,1),IF(G34=14,VLOOKUP(N34,'Подъем туловища'!$P$2:$Q$72,2,1),IF(G34=13,VLOOKUP(N34,'Подъем туловища'!$S$2:$T$72,2,1),IF(G34=12,VLOOKUP(N34,'Подъем туловища'!$V$2:$W$72,2,1),""))))</f>
        <v>0</v>
      </c>
      <c r="P34" s="75">
        <v>-40</v>
      </c>
      <c r="Q34" s="64">
        <f ca="1">IF(G34=15,VLOOKUP(P34,'Наклон вперед'!$M$2:$N$72,2,1),IF(G34=14,VLOOKUP(P34,'Наклон вперед'!$P$2:$Q$72,2,1),IF(G34=13,VLOOKUP(P34,'Наклон вперед'!$S$2:$T$72,2,1),IF(G34=12,VLOOKUP(P34,'Наклон вперед'!$V$2:$W$72,2,1),""))))</f>
        <v>0</v>
      </c>
      <c r="R34" s="75"/>
      <c r="S34" s="64">
        <f ca="1">IF(G34=15,VLOOKUP(R34,'Прыжок с места'!$M$2:$N$72,2,1),IF(G34=14,VLOOKUP(R34,'Прыжок с места'!$P$2:$Q$72,2,1),IF(G34=13,VLOOKUP(R34,'Прыжок с места'!$S$2:$T$72,2,1),IF(G34=12,VLOOKUP(R34,'Прыжок с места'!$V$2:$W$72,2,1),""))))</f>
        <v>0</v>
      </c>
      <c r="T34" s="76">
        <f t="shared" ca="1" si="1"/>
        <v>0</v>
      </c>
      <c r="U34" s="76">
        <f t="shared" ca="1" si="2"/>
        <v>11</v>
      </c>
    </row>
    <row r="35" spans="1:21" x14ac:dyDescent="0.25">
      <c r="A35" s="71">
        <v>28</v>
      </c>
      <c r="B35" s="70"/>
      <c r="C35" s="71" t="s">
        <v>37</v>
      </c>
      <c r="D35" s="71"/>
      <c r="E35" s="71"/>
      <c r="F35" s="72">
        <v>39597</v>
      </c>
      <c r="G35" s="63">
        <f t="shared" ca="1" si="0"/>
        <v>13</v>
      </c>
      <c r="H35" s="73"/>
      <c r="I35" s="64">
        <f ca="1">IF(G35=15,VLOOKUP(H35,'Бег 1000 м'!$N$2:$O$194,2,1),IF(G35=14,VLOOKUP(H35,'Бег 1000 м'!$Q$2:$R$194,2,1),IF(G35=13,VLOOKUP(H35,'Бег 1000 м'!$T$2:$U$204,2,1),IF(G35=12,VLOOKUP(H35,'Бег 1000 м'!$W$2:$X$214,2,1),""))))</f>
        <v>0</v>
      </c>
      <c r="J35" s="74"/>
      <c r="K35" s="64">
        <f ca="1">IF(G35=15,VLOOKUP(J35,'Бег 60 м'!$M$2:$N$74,2,1),IF(G35=14,VLOOKUP(J35,'Бег 60 м'!$P$2:$Q$74,2,1),IF(G35=13,VLOOKUP(J35,'Бег 60 м'!$S$2:$T$74,2,1),IF(G35=12,VLOOKUP(J35,'Бег 60 м'!$V$2:$W$74,2,1),""))))</f>
        <v>0</v>
      </c>
      <c r="L35" s="75"/>
      <c r="M35" s="64">
        <f ca="1">IF(G35=15,VLOOKUP(L35,'Подт Отж'!$N$2:$O$72,2,1),IF(G35=14,VLOOKUP(L35,'Подт Отж'!$Q$2:$R$72,2,1),IF(G35=13,VLOOKUP(L35,'Подт Отж'!$T$2:$U$72,2,1),IF(G35=12,VLOOKUP(L35,'Подт Отж'!$W$2:$X$72,2,1),""))))</f>
        <v>0</v>
      </c>
      <c r="N35" s="75"/>
      <c r="O35" s="64">
        <f ca="1">IF(G35=15,VLOOKUP(N35,'Подъем туловища'!$M$2:$N$72,2,1),IF(G35=14,VLOOKUP(N35,'Подъем туловища'!$P$2:$Q$72,2,1),IF(G35=13,VLOOKUP(N35,'Подъем туловища'!$S$2:$T$72,2,1),IF(G35=12,VLOOKUP(N35,'Подъем туловища'!$V$2:$W$72,2,1),""))))</f>
        <v>0</v>
      </c>
      <c r="P35" s="75">
        <v>-40</v>
      </c>
      <c r="Q35" s="64">
        <f ca="1">IF(G35=15,VLOOKUP(P35,'Наклон вперед'!$M$2:$N$72,2,1),IF(G35=14,VLOOKUP(P35,'Наклон вперед'!$P$2:$Q$72,2,1),IF(G35=13,VLOOKUP(P35,'Наклон вперед'!$S$2:$T$72,2,1),IF(G35=12,VLOOKUP(P35,'Наклон вперед'!$V$2:$W$72,2,1),""))))</f>
        <v>0</v>
      </c>
      <c r="R35" s="75"/>
      <c r="S35" s="64">
        <f ca="1">IF(G35=15,VLOOKUP(R35,'Прыжок с места'!$M$2:$N$72,2,1),IF(G35=14,VLOOKUP(R35,'Прыжок с места'!$P$2:$Q$72,2,1),IF(G35=13,VLOOKUP(R35,'Прыжок с места'!$S$2:$T$72,2,1),IF(G35=12,VLOOKUP(R35,'Прыжок с места'!$V$2:$W$72,2,1),""))))</f>
        <v>0</v>
      </c>
      <c r="T35" s="76">
        <f t="shared" ca="1" si="1"/>
        <v>0</v>
      </c>
      <c r="U35" s="76">
        <f t="shared" ca="1" si="2"/>
        <v>11</v>
      </c>
    </row>
    <row r="36" spans="1:21" x14ac:dyDescent="0.25">
      <c r="A36" s="71">
        <v>29</v>
      </c>
      <c r="B36" s="70"/>
      <c r="C36" s="71" t="s">
        <v>37</v>
      </c>
      <c r="D36" s="71"/>
      <c r="E36" s="71"/>
      <c r="F36" s="72">
        <v>39597</v>
      </c>
      <c r="G36" s="63">
        <f t="shared" ca="1" si="0"/>
        <v>13</v>
      </c>
      <c r="H36" s="73"/>
      <c r="I36" s="64">
        <f ca="1">IF(G36=15,VLOOKUP(H36,'Бег 1000 м'!$N$2:$O$194,2,1),IF(G36=14,VLOOKUP(H36,'Бег 1000 м'!$Q$2:$R$194,2,1),IF(G36=13,VLOOKUP(H36,'Бег 1000 м'!$T$2:$U$204,2,1),IF(G36=12,VLOOKUP(H36,'Бег 1000 м'!$W$2:$X$214,2,1),""))))</f>
        <v>0</v>
      </c>
      <c r="J36" s="74"/>
      <c r="K36" s="64">
        <f ca="1">IF(G36=15,VLOOKUP(J36,'Бег 60 м'!$M$2:$N$74,2,1),IF(G36=14,VLOOKUP(J36,'Бег 60 м'!$P$2:$Q$74,2,1),IF(G36=13,VLOOKUP(J36,'Бег 60 м'!$S$2:$T$74,2,1),IF(G36=12,VLOOKUP(J36,'Бег 60 м'!$V$2:$W$74,2,1),""))))</f>
        <v>0</v>
      </c>
      <c r="L36" s="75"/>
      <c r="M36" s="64">
        <f ca="1">IF(G36=15,VLOOKUP(L36,'Подт Отж'!$N$2:$O$72,2,1),IF(G36=14,VLOOKUP(L36,'Подт Отж'!$Q$2:$R$72,2,1),IF(G36=13,VLOOKUP(L36,'Подт Отж'!$T$2:$U$72,2,1),IF(G36=12,VLOOKUP(L36,'Подт Отж'!$W$2:$X$72,2,1),""))))</f>
        <v>0</v>
      </c>
      <c r="N36" s="75"/>
      <c r="O36" s="64">
        <f ca="1">IF(G36=15,VLOOKUP(N36,'Подъем туловища'!$M$2:$N$72,2,1),IF(G36=14,VLOOKUP(N36,'Подъем туловища'!$P$2:$Q$72,2,1),IF(G36=13,VLOOKUP(N36,'Подъем туловища'!$S$2:$T$72,2,1),IF(G36=12,VLOOKUP(N36,'Подъем туловища'!$V$2:$W$72,2,1),""))))</f>
        <v>0</v>
      </c>
      <c r="P36" s="75">
        <v>-40</v>
      </c>
      <c r="Q36" s="64">
        <f ca="1">IF(G36=15,VLOOKUP(P36,'Наклон вперед'!$M$2:$N$72,2,1),IF(G36=14,VLOOKUP(P36,'Наклон вперед'!$P$2:$Q$72,2,1),IF(G36=13,VLOOKUP(P36,'Наклон вперед'!$S$2:$T$72,2,1),IF(G36=12,VLOOKUP(P36,'Наклон вперед'!$V$2:$W$72,2,1),""))))</f>
        <v>0</v>
      </c>
      <c r="R36" s="75"/>
      <c r="S36" s="64">
        <f ca="1">IF(G36=15,VLOOKUP(R36,'Прыжок с места'!$M$2:$N$72,2,1),IF(G36=14,VLOOKUP(R36,'Прыжок с места'!$P$2:$Q$72,2,1),IF(G36=13,VLOOKUP(R36,'Прыжок с места'!$S$2:$T$72,2,1),IF(G36=12,VLOOKUP(R36,'Прыжок с места'!$V$2:$W$72,2,1),""))))</f>
        <v>0</v>
      </c>
      <c r="T36" s="76">
        <f t="shared" ca="1" si="1"/>
        <v>0</v>
      </c>
      <c r="U36" s="76">
        <f t="shared" ca="1" si="2"/>
        <v>11</v>
      </c>
    </row>
    <row r="37" spans="1:21" x14ac:dyDescent="0.25">
      <c r="A37" s="71">
        <v>30</v>
      </c>
      <c r="B37" s="70"/>
      <c r="C37" s="71" t="s">
        <v>37</v>
      </c>
      <c r="D37" s="71"/>
      <c r="E37" s="71"/>
      <c r="F37" s="72">
        <v>39597</v>
      </c>
      <c r="G37" s="63">
        <f t="shared" ca="1" si="0"/>
        <v>13</v>
      </c>
      <c r="H37" s="73"/>
      <c r="I37" s="64">
        <f ca="1">IF(G37=15,VLOOKUP(H37,'Бег 1000 м'!$N$2:$O$194,2,1),IF(G37=14,VLOOKUP(H37,'Бег 1000 м'!$Q$2:$R$194,2,1),IF(G37=13,VLOOKUP(H37,'Бег 1000 м'!$T$2:$U$204,2,1),IF(G37=12,VLOOKUP(H37,'Бег 1000 м'!$W$2:$X$214,2,1),""))))</f>
        <v>0</v>
      </c>
      <c r="J37" s="74"/>
      <c r="K37" s="64">
        <f ca="1">IF(G37=15,VLOOKUP(J37,'Бег 60 м'!$M$2:$N$74,2,1),IF(G37=14,VLOOKUP(J37,'Бег 60 м'!$P$2:$Q$74,2,1),IF(G37=13,VLOOKUP(J37,'Бег 60 м'!$S$2:$T$74,2,1),IF(G37=12,VLOOKUP(J37,'Бег 60 м'!$V$2:$W$74,2,1),""))))</f>
        <v>0</v>
      </c>
      <c r="L37" s="75"/>
      <c r="M37" s="64">
        <f ca="1">IF(G37=15,VLOOKUP(L37,'Подт Отж'!$N$2:$O$72,2,1),IF(G37=14,VLOOKUP(L37,'Подт Отж'!$Q$2:$R$72,2,1),IF(G37=13,VLOOKUP(L37,'Подт Отж'!$T$2:$U$72,2,1),IF(G37=12,VLOOKUP(L37,'Подт Отж'!$W$2:$X$72,2,1),""))))</f>
        <v>0</v>
      </c>
      <c r="N37" s="75"/>
      <c r="O37" s="64">
        <f ca="1">IF(G37=15,VLOOKUP(N37,'Подъем туловища'!$M$2:$N$72,2,1),IF(G37=14,VLOOKUP(N37,'Подъем туловища'!$P$2:$Q$72,2,1),IF(G37=13,VLOOKUP(N37,'Подъем туловища'!$S$2:$T$72,2,1),IF(G37=12,VLOOKUP(N37,'Подъем туловища'!$V$2:$W$72,2,1),""))))</f>
        <v>0</v>
      </c>
      <c r="P37" s="75">
        <v>-40</v>
      </c>
      <c r="Q37" s="64">
        <f ca="1">IF(G37=15,VLOOKUP(P37,'Наклон вперед'!$M$2:$N$72,2,1),IF(G37=14,VLOOKUP(P37,'Наклон вперед'!$P$2:$Q$72,2,1),IF(G37=13,VLOOKUP(P37,'Наклон вперед'!$S$2:$T$72,2,1),IF(G37=12,VLOOKUP(P37,'Наклон вперед'!$V$2:$W$72,2,1),""))))</f>
        <v>0</v>
      </c>
      <c r="R37" s="75"/>
      <c r="S37" s="64">
        <f ca="1">IF(G37=15,VLOOKUP(R37,'Прыжок с места'!$M$2:$N$72,2,1),IF(G37=14,VLOOKUP(R37,'Прыжок с места'!$P$2:$Q$72,2,1),IF(G37=13,VLOOKUP(R37,'Прыжок с места'!$S$2:$T$72,2,1),IF(G37=12,VLOOKUP(R37,'Прыжок с места'!$V$2:$W$72,2,1),""))))</f>
        <v>0</v>
      </c>
      <c r="T37" s="76">
        <f t="shared" ca="1" si="1"/>
        <v>0</v>
      </c>
      <c r="U37" s="76">
        <f t="shared" ca="1" si="2"/>
        <v>11</v>
      </c>
    </row>
    <row r="38" spans="1:21" x14ac:dyDescent="0.25">
      <c r="A38" s="71">
        <v>31</v>
      </c>
      <c r="B38" s="70"/>
      <c r="C38" s="71" t="s">
        <v>37</v>
      </c>
      <c r="D38" s="71"/>
      <c r="E38" s="71"/>
      <c r="F38" s="72">
        <v>39597</v>
      </c>
      <c r="G38" s="63">
        <f t="shared" ca="1" si="0"/>
        <v>13</v>
      </c>
      <c r="H38" s="73"/>
      <c r="I38" s="64">
        <f ca="1">IF(G38=15,VLOOKUP(H38,'Бег 1000 м'!$N$2:$O$194,2,1),IF(G38=14,VLOOKUP(H38,'Бег 1000 м'!$Q$2:$R$194,2,1),IF(G38=13,VLOOKUP(H38,'Бег 1000 м'!$T$2:$U$204,2,1),IF(G38=12,VLOOKUP(H38,'Бег 1000 м'!$W$2:$X$214,2,1),""))))</f>
        <v>0</v>
      </c>
      <c r="J38" s="74"/>
      <c r="K38" s="64">
        <f ca="1">IF(G38=15,VLOOKUP(J38,'Бег 60 м'!$M$2:$N$74,2,1),IF(G38=14,VLOOKUP(J38,'Бег 60 м'!$P$2:$Q$74,2,1),IF(G38=13,VLOOKUP(J38,'Бег 60 м'!$S$2:$T$74,2,1),IF(G38=12,VLOOKUP(J38,'Бег 60 м'!$V$2:$W$74,2,1),""))))</f>
        <v>0</v>
      </c>
      <c r="L38" s="75"/>
      <c r="M38" s="64">
        <f ca="1">IF(G38=15,VLOOKUP(L38,'Подт Отж'!$N$2:$O$72,2,1),IF(G38=14,VLOOKUP(L38,'Подт Отж'!$Q$2:$R$72,2,1),IF(G38=13,VLOOKUP(L38,'Подт Отж'!$T$2:$U$72,2,1),IF(G38=12,VLOOKUP(L38,'Подт Отж'!$W$2:$X$72,2,1),""))))</f>
        <v>0</v>
      </c>
      <c r="N38" s="75"/>
      <c r="O38" s="64">
        <f ca="1">IF(G38=15,VLOOKUP(N38,'Подъем туловища'!$M$2:$N$72,2,1),IF(G38=14,VLOOKUP(N38,'Подъем туловища'!$P$2:$Q$72,2,1),IF(G38=13,VLOOKUP(N38,'Подъем туловища'!$S$2:$T$72,2,1),IF(G38=12,VLOOKUP(N38,'Подъем туловища'!$V$2:$W$72,2,1),""))))</f>
        <v>0</v>
      </c>
      <c r="P38" s="75">
        <v>-40</v>
      </c>
      <c r="Q38" s="64">
        <f ca="1">IF(G38=15,VLOOKUP(P38,'Наклон вперед'!$M$2:$N$72,2,1),IF(G38=14,VLOOKUP(P38,'Наклон вперед'!$P$2:$Q$72,2,1),IF(G38=13,VLOOKUP(P38,'Наклон вперед'!$S$2:$T$72,2,1),IF(G38=12,VLOOKUP(P38,'Наклон вперед'!$V$2:$W$72,2,1),""))))</f>
        <v>0</v>
      </c>
      <c r="R38" s="75"/>
      <c r="S38" s="64">
        <f ca="1">IF(G38=15,VLOOKUP(R38,'Прыжок с места'!$M$2:$N$72,2,1),IF(G38=14,VLOOKUP(R38,'Прыжок с места'!$P$2:$Q$72,2,1),IF(G38=13,VLOOKUP(R38,'Прыжок с места'!$S$2:$T$72,2,1),IF(G38=12,VLOOKUP(R38,'Прыжок с места'!$V$2:$W$72,2,1),""))))</f>
        <v>0</v>
      </c>
      <c r="T38" s="76">
        <f t="shared" ca="1" si="1"/>
        <v>0</v>
      </c>
      <c r="U38" s="76">
        <f t="shared" ca="1" si="2"/>
        <v>11</v>
      </c>
    </row>
    <row r="39" spans="1:21" x14ac:dyDescent="0.25">
      <c r="A39" s="71">
        <v>32</v>
      </c>
      <c r="B39" s="70"/>
      <c r="C39" s="71" t="s">
        <v>37</v>
      </c>
      <c r="D39" s="71"/>
      <c r="E39" s="71"/>
      <c r="F39" s="72">
        <v>39597</v>
      </c>
      <c r="G39" s="63">
        <f t="shared" ca="1" si="0"/>
        <v>13</v>
      </c>
      <c r="H39" s="73"/>
      <c r="I39" s="64">
        <f ca="1">IF(G39=15,VLOOKUP(H39,'Бег 1000 м'!$N$2:$O$194,2,1),IF(G39=14,VLOOKUP(H39,'Бег 1000 м'!$Q$2:$R$194,2,1),IF(G39=13,VLOOKUP(H39,'Бег 1000 м'!$T$2:$U$204,2,1),IF(G39=12,VLOOKUP(H39,'Бег 1000 м'!$W$2:$X$214,2,1),""))))</f>
        <v>0</v>
      </c>
      <c r="J39" s="74"/>
      <c r="K39" s="64">
        <f ca="1">IF(G39=15,VLOOKUP(J39,'Бег 60 м'!$M$2:$N$74,2,1),IF(G39=14,VLOOKUP(J39,'Бег 60 м'!$P$2:$Q$74,2,1),IF(G39=13,VLOOKUP(J39,'Бег 60 м'!$S$2:$T$74,2,1),IF(G39=12,VLOOKUP(J39,'Бег 60 м'!$V$2:$W$74,2,1),""))))</f>
        <v>0</v>
      </c>
      <c r="L39" s="75"/>
      <c r="M39" s="64">
        <f ca="1">IF(G39=15,VLOOKUP(L39,'Подт Отж'!$N$2:$O$72,2,1),IF(G39=14,VLOOKUP(L39,'Подт Отж'!$Q$2:$R$72,2,1),IF(G39=13,VLOOKUP(L39,'Подт Отж'!$T$2:$U$72,2,1),IF(G39=12,VLOOKUP(L39,'Подт Отж'!$W$2:$X$72,2,1),""))))</f>
        <v>0</v>
      </c>
      <c r="N39" s="75"/>
      <c r="O39" s="64">
        <f ca="1">IF(G39=15,VLOOKUP(N39,'Подъем туловища'!$M$2:$N$72,2,1),IF(G39=14,VLOOKUP(N39,'Подъем туловища'!$P$2:$Q$72,2,1),IF(G39=13,VLOOKUP(N39,'Подъем туловища'!$S$2:$T$72,2,1),IF(G39=12,VLOOKUP(N39,'Подъем туловища'!$V$2:$W$72,2,1),""))))</f>
        <v>0</v>
      </c>
      <c r="P39" s="75">
        <v>-40</v>
      </c>
      <c r="Q39" s="64">
        <f ca="1">IF(G39=15,VLOOKUP(P39,'Наклон вперед'!$M$2:$N$72,2,1),IF(G39=14,VLOOKUP(P39,'Наклон вперед'!$P$2:$Q$72,2,1),IF(G39=13,VLOOKUP(P39,'Наклон вперед'!$S$2:$T$72,2,1),IF(G39=12,VLOOKUP(P39,'Наклон вперед'!$V$2:$W$72,2,1),""))))</f>
        <v>0</v>
      </c>
      <c r="R39" s="75"/>
      <c r="S39" s="64">
        <f ca="1">IF(G39=15,VLOOKUP(R39,'Прыжок с места'!$M$2:$N$72,2,1),IF(G39=14,VLOOKUP(R39,'Прыжок с места'!$P$2:$Q$72,2,1),IF(G39=13,VLOOKUP(R39,'Прыжок с места'!$S$2:$T$72,2,1),IF(G39=12,VLOOKUP(R39,'Прыжок с места'!$V$2:$W$72,2,1),""))))</f>
        <v>0</v>
      </c>
      <c r="T39" s="76">
        <f t="shared" ca="1" si="1"/>
        <v>0</v>
      </c>
      <c r="U39" s="76">
        <f t="shared" ca="1" si="2"/>
        <v>11</v>
      </c>
    </row>
    <row r="40" spans="1:21" x14ac:dyDescent="0.25">
      <c r="A40" s="71">
        <v>33</v>
      </c>
      <c r="B40" s="70"/>
      <c r="C40" s="71" t="s">
        <v>37</v>
      </c>
      <c r="D40" s="71"/>
      <c r="E40" s="71"/>
      <c r="F40" s="72">
        <v>39597</v>
      </c>
      <c r="G40" s="63">
        <f t="shared" ref="G40:G67" ca="1" si="3">DATEDIF(F40,$B$3,"y")</f>
        <v>13</v>
      </c>
      <c r="H40" s="73"/>
      <c r="I40" s="64">
        <f ca="1">IF(G40=15,VLOOKUP(H40,'Бег 1000 м'!$N$2:$O$194,2,1),IF(G40=14,VLOOKUP(H40,'Бег 1000 м'!$Q$2:$R$194,2,1),IF(G40=13,VLOOKUP(H40,'Бег 1000 м'!$T$2:$U$204,2,1),IF(G40=12,VLOOKUP(H40,'Бег 1000 м'!$W$2:$X$214,2,1),""))))</f>
        <v>0</v>
      </c>
      <c r="J40" s="74"/>
      <c r="K40" s="64">
        <f ca="1">IF(G40=15,VLOOKUP(J40,'Бег 60 м'!$M$2:$N$74,2,1),IF(G40=14,VLOOKUP(J40,'Бег 60 м'!$P$2:$Q$74,2,1),IF(G40=13,VLOOKUP(J40,'Бег 60 м'!$S$2:$T$74,2,1),IF(G40=12,VLOOKUP(J40,'Бег 60 м'!$V$2:$W$74,2,1),""))))</f>
        <v>0</v>
      </c>
      <c r="L40" s="75"/>
      <c r="M40" s="64">
        <f ca="1">IF(G40=15,VLOOKUP(L40,'Подт Отж'!$N$2:$O$72,2,1),IF(G40=14,VLOOKUP(L40,'Подт Отж'!$Q$2:$R$72,2,1),IF(G40=13,VLOOKUP(L40,'Подт Отж'!$T$2:$U$72,2,1),IF(G40=12,VLOOKUP(L40,'Подт Отж'!$W$2:$X$72,2,1),""))))</f>
        <v>0</v>
      </c>
      <c r="N40" s="75"/>
      <c r="O40" s="64">
        <f ca="1">IF(G40=15,VLOOKUP(N40,'Подъем туловища'!$M$2:$N$72,2,1),IF(G40=14,VLOOKUP(N40,'Подъем туловища'!$P$2:$Q$72,2,1),IF(G40=13,VLOOKUP(N40,'Подъем туловища'!$S$2:$T$72,2,1),IF(G40=12,VLOOKUP(N40,'Подъем туловища'!$V$2:$W$72,2,1),""))))</f>
        <v>0</v>
      </c>
      <c r="P40" s="75">
        <v>-40</v>
      </c>
      <c r="Q40" s="64">
        <f ca="1">IF(G40=15,VLOOKUP(P40,'Наклон вперед'!$M$2:$N$72,2,1),IF(G40=14,VLOOKUP(P40,'Наклон вперед'!$P$2:$Q$72,2,1),IF(G40=13,VLOOKUP(P40,'Наклон вперед'!$S$2:$T$72,2,1),IF(G40=12,VLOOKUP(P40,'Наклон вперед'!$V$2:$W$72,2,1),""))))</f>
        <v>0</v>
      </c>
      <c r="R40" s="75"/>
      <c r="S40" s="64">
        <f ca="1">IF(G40=15,VLOOKUP(R40,'Прыжок с места'!$M$2:$N$72,2,1),IF(G40=14,VLOOKUP(R40,'Прыжок с места'!$P$2:$Q$72,2,1),IF(G40=13,VLOOKUP(R40,'Прыжок с места'!$S$2:$T$72,2,1),IF(G40=12,VLOOKUP(R40,'Прыжок с места'!$V$2:$W$72,2,1),""))))</f>
        <v>0</v>
      </c>
      <c r="T40" s="76">
        <f t="shared" ca="1" si="1"/>
        <v>0</v>
      </c>
      <c r="U40" s="76">
        <f t="shared" ca="1" si="2"/>
        <v>11</v>
      </c>
    </row>
    <row r="41" spans="1:21" x14ac:dyDescent="0.25">
      <c r="A41" s="71">
        <v>34</v>
      </c>
      <c r="B41" s="70"/>
      <c r="C41" s="71" t="s">
        <v>37</v>
      </c>
      <c r="D41" s="71"/>
      <c r="E41" s="71"/>
      <c r="F41" s="72">
        <v>39597</v>
      </c>
      <c r="G41" s="63">
        <f t="shared" ca="1" si="3"/>
        <v>13</v>
      </c>
      <c r="H41" s="73"/>
      <c r="I41" s="64">
        <f ca="1">IF(G41=15,VLOOKUP(H41,'Бег 1000 м'!$N$2:$O$194,2,1),IF(G41=14,VLOOKUP(H41,'Бег 1000 м'!$Q$2:$R$194,2,1),IF(G41=13,VLOOKUP(H41,'Бег 1000 м'!$T$2:$U$204,2,1),IF(G41=12,VLOOKUP(H41,'Бег 1000 м'!$W$2:$X$214,2,1),""))))</f>
        <v>0</v>
      </c>
      <c r="J41" s="74"/>
      <c r="K41" s="64">
        <f ca="1">IF(G41=15,VLOOKUP(J41,'Бег 60 м'!$M$2:$N$74,2,1),IF(G41=14,VLOOKUP(J41,'Бег 60 м'!$P$2:$Q$74,2,1),IF(G41=13,VLOOKUP(J41,'Бег 60 м'!$S$2:$T$74,2,1),IF(G41=12,VLOOKUP(J41,'Бег 60 м'!$V$2:$W$74,2,1),""))))</f>
        <v>0</v>
      </c>
      <c r="L41" s="75"/>
      <c r="M41" s="64">
        <f ca="1">IF(G41=15,VLOOKUP(L41,'Подт Отж'!$N$2:$O$72,2,1),IF(G41=14,VLOOKUP(L41,'Подт Отж'!$Q$2:$R$72,2,1),IF(G41=13,VLOOKUP(L41,'Подт Отж'!$T$2:$U$72,2,1),IF(G41=12,VLOOKUP(L41,'Подт Отж'!$W$2:$X$72,2,1),""))))</f>
        <v>0</v>
      </c>
      <c r="N41" s="75"/>
      <c r="O41" s="64">
        <f ca="1">IF(G41=15,VLOOKUP(N41,'Подъем туловища'!$M$2:$N$72,2,1),IF(G41=14,VLOOKUP(N41,'Подъем туловища'!$P$2:$Q$72,2,1),IF(G41=13,VLOOKUP(N41,'Подъем туловища'!$S$2:$T$72,2,1),IF(G41=12,VLOOKUP(N41,'Подъем туловища'!$V$2:$W$72,2,1),""))))</f>
        <v>0</v>
      </c>
      <c r="P41" s="75">
        <v>-40</v>
      </c>
      <c r="Q41" s="64">
        <f ca="1">IF(G41=15,VLOOKUP(P41,'Наклон вперед'!$M$2:$N$72,2,1),IF(G41=14,VLOOKUP(P41,'Наклон вперед'!$P$2:$Q$72,2,1),IF(G41=13,VLOOKUP(P41,'Наклон вперед'!$S$2:$T$72,2,1),IF(G41=12,VLOOKUP(P41,'Наклон вперед'!$V$2:$W$72,2,1),""))))</f>
        <v>0</v>
      </c>
      <c r="R41" s="75"/>
      <c r="S41" s="64">
        <f ca="1">IF(G41=15,VLOOKUP(R41,'Прыжок с места'!$M$2:$N$72,2,1),IF(G41=14,VLOOKUP(R41,'Прыжок с места'!$P$2:$Q$72,2,1),IF(G41=13,VLOOKUP(R41,'Прыжок с места'!$S$2:$T$72,2,1),IF(G41=12,VLOOKUP(R41,'Прыжок с места'!$V$2:$W$72,2,1),""))))</f>
        <v>0</v>
      </c>
      <c r="T41" s="76">
        <f t="shared" ca="1" si="1"/>
        <v>0</v>
      </c>
      <c r="U41" s="76">
        <f t="shared" ca="1" si="2"/>
        <v>11</v>
      </c>
    </row>
    <row r="42" spans="1:21" x14ac:dyDescent="0.25">
      <c r="A42" s="71">
        <v>35</v>
      </c>
      <c r="B42" s="70"/>
      <c r="C42" s="71" t="s">
        <v>37</v>
      </c>
      <c r="D42" s="71"/>
      <c r="E42" s="71"/>
      <c r="F42" s="72">
        <v>39597</v>
      </c>
      <c r="G42" s="63">
        <f t="shared" ca="1" si="3"/>
        <v>13</v>
      </c>
      <c r="H42" s="73"/>
      <c r="I42" s="64">
        <f ca="1">IF(G42=15,VLOOKUP(H42,'Бег 1000 м'!$N$2:$O$194,2,1),IF(G42=14,VLOOKUP(H42,'Бег 1000 м'!$Q$2:$R$194,2,1),IF(G42=13,VLOOKUP(H42,'Бег 1000 м'!$T$2:$U$204,2,1),IF(G42=12,VLOOKUP(H42,'Бег 1000 м'!$W$2:$X$214,2,1),""))))</f>
        <v>0</v>
      </c>
      <c r="J42" s="74"/>
      <c r="K42" s="64">
        <f ca="1">IF(G42=15,VLOOKUP(J42,'Бег 60 м'!$M$2:$N$74,2,1),IF(G42=14,VLOOKUP(J42,'Бег 60 м'!$P$2:$Q$74,2,1),IF(G42=13,VLOOKUP(J42,'Бег 60 м'!$S$2:$T$74,2,1),IF(G42=12,VLOOKUP(J42,'Бег 60 м'!$V$2:$W$74,2,1),""))))</f>
        <v>0</v>
      </c>
      <c r="L42" s="75"/>
      <c r="M42" s="64">
        <f ca="1">IF(G42=15,VLOOKUP(L42,'Подт Отж'!$N$2:$O$72,2,1),IF(G42=14,VLOOKUP(L42,'Подт Отж'!$Q$2:$R$72,2,1),IF(G42=13,VLOOKUP(L42,'Подт Отж'!$T$2:$U$72,2,1),IF(G42=12,VLOOKUP(L42,'Подт Отж'!$W$2:$X$72,2,1),""))))</f>
        <v>0</v>
      </c>
      <c r="N42" s="75"/>
      <c r="O42" s="64">
        <f ca="1">IF(G42=15,VLOOKUP(N42,'Подъем туловища'!$M$2:$N$72,2,1),IF(G42=14,VLOOKUP(N42,'Подъем туловища'!$P$2:$Q$72,2,1),IF(G42=13,VLOOKUP(N42,'Подъем туловища'!$S$2:$T$72,2,1),IF(G42=12,VLOOKUP(N42,'Подъем туловища'!$V$2:$W$72,2,1),""))))</f>
        <v>0</v>
      </c>
      <c r="P42" s="75">
        <v>-40</v>
      </c>
      <c r="Q42" s="64">
        <f ca="1">IF(G42=15,VLOOKUP(P42,'Наклон вперед'!$M$2:$N$72,2,1),IF(G42=14,VLOOKUP(P42,'Наклон вперед'!$P$2:$Q$72,2,1),IF(G42=13,VLOOKUP(P42,'Наклон вперед'!$S$2:$T$72,2,1),IF(G42=12,VLOOKUP(P42,'Наклон вперед'!$V$2:$W$72,2,1),""))))</f>
        <v>0</v>
      </c>
      <c r="R42" s="75"/>
      <c r="S42" s="64">
        <f ca="1">IF(G42=15,VLOOKUP(R42,'Прыжок с места'!$M$2:$N$72,2,1),IF(G42=14,VLOOKUP(R42,'Прыжок с места'!$P$2:$Q$72,2,1),IF(G42=13,VLOOKUP(R42,'Прыжок с места'!$S$2:$T$72,2,1),IF(G42=12,VLOOKUP(R42,'Прыжок с места'!$V$2:$W$72,2,1),""))))</f>
        <v>0</v>
      </c>
      <c r="T42" s="76">
        <f t="shared" ca="1" si="1"/>
        <v>0</v>
      </c>
      <c r="U42" s="76">
        <f t="shared" ca="1" si="2"/>
        <v>11</v>
      </c>
    </row>
    <row r="43" spans="1:21" x14ac:dyDescent="0.25">
      <c r="A43" s="71">
        <v>36</v>
      </c>
      <c r="B43" s="70"/>
      <c r="C43" s="71" t="s">
        <v>37</v>
      </c>
      <c r="D43" s="71"/>
      <c r="E43" s="71"/>
      <c r="F43" s="72">
        <v>39597</v>
      </c>
      <c r="G43" s="63">
        <f t="shared" ca="1" si="3"/>
        <v>13</v>
      </c>
      <c r="H43" s="73"/>
      <c r="I43" s="64">
        <f ca="1">IF(G43=15,VLOOKUP(H43,'Бег 1000 м'!$N$2:$O$194,2,1),IF(G43=14,VLOOKUP(H43,'Бег 1000 м'!$Q$2:$R$194,2,1),IF(G43=13,VLOOKUP(H43,'Бег 1000 м'!$T$2:$U$204,2,1),IF(G43=12,VLOOKUP(H43,'Бег 1000 м'!$W$2:$X$214,2,1),""))))</f>
        <v>0</v>
      </c>
      <c r="J43" s="74"/>
      <c r="K43" s="64">
        <f ca="1">IF(G43=15,VLOOKUP(J43,'Бег 60 м'!$M$2:$N$74,2,1),IF(G43=14,VLOOKUP(J43,'Бег 60 м'!$P$2:$Q$74,2,1),IF(G43=13,VLOOKUP(J43,'Бег 60 м'!$S$2:$T$74,2,1),IF(G43=12,VLOOKUP(J43,'Бег 60 м'!$V$2:$W$74,2,1),""))))</f>
        <v>0</v>
      </c>
      <c r="L43" s="75"/>
      <c r="M43" s="64">
        <f ca="1">IF(G43=15,VLOOKUP(L43,'Подт Отж'!$N$2:$O$72,2,1),IF(G43=14,VLOOKUP(L43,'Подт Отж'!$Q$2:$R$72,2,1),IF(G43=13,VLOOKUP(L43,'Подт Отж'!$T$2:$U$72,2,1),IF(G43=12,VLOOKUP(L43,'Подт Отж'!$W$2:$X$72,2,1),""))))</f>
        <v>0</v>
      </c>
      <c r="N43" s="75"/>
      <c r="O43" s="64">
        <f ca="1">IF(G43=15,VLOOKUP(N43,'Подъем туловища'!$M$2:$N$72,2,1),IF(G43=14,VLOOKUP(N43,'Подъем туловища'!$P$2:$Q$72,2,1),IF(G43=13,VLOOKUP(N43,'Подъем туловища'!$S$2:$T$72,2,1),IF(G43=12,VLOOKUP(N43,'Подъем туловища'!$V$2:$W$72,2,1),""))))</f>
        <v>0</v>
      </c>
      <c r="P43" s="75">
        <v>-40</v>
      </c>
      <c r="Q43" s="64">
        <f ca="1">IF(G43=15,VLOOKUP(P43,'Наклон вперед'!$M$2:$N$72,2,1),IF(G43=14,VLOOKUP(P43,'Наклон вперед'!$P$2:$Q$72,2,1),IF(G43=13,VLOOKUP(P43,'Наклон вперед'!$S$2:$T$72,2,1),IF(G43=12,VLOOKUP(P43,'Наклон вперед'!$V$2:$W$72,2,1),""))))</f>
        <v>0</v>
      </c>
      <c r="R43" s="75"/>
      <c r="S43" s="64">
        <f ca="1">IF(G43=15,VLOOKUP(R43,'Прыжок с места'!$M$2:$N$72,2,1),IF(G43=14,VLOOKUP(R43,'Прыжок с места'!$P$2:$Q$72,2,1),IF(G43=13,VLOOKUP(R43,'Прыжок с места'!$S$2:$T$72,2,1),IF(G43=12,VLOOKUP(R43,'Прыжок с места'!$V$2:$W$72,2,1),""))))</f>
        <v>0</v>
      </c>
      <c r="T43" s="76">
        <f t="shared" ca="1" si="1"/>
        <v>0</v>
      </c>
      <c r="U43" s="76">
        <f t="shared" ca="1" si="2"/>
        <v>11</v>
      </c>
    </row>
    <row r="44" spans="1:21" x14ac:dyDescent="0.25">
      <c r="A44" s="71">
        <v>37</v>
      </c>
      <c r="B44" s="70"/>
      <c r="C44" s="71" t="s">
        <v>37</v>
      </c>
      <c r="D44" s="71"/>
      <c r="E44" s="71"/>
      <c r="F44" s="72">
        <v>39597</v>
      </c>
      <c r="G44" s="63">
        <f t="shared" ca="1" si="3"/>
        <v>13</v>
      </c>
      <c r="H44" s="73"/>
      <c r="I44" s="64">
        <f ca="1">IF(G44=15,VLOOKUP(H44,'Бег 1000 м'!$N$2:$O$194,2,1),IF(G44=14,VLOOKUP(H44,'Бег 1000 м'!$Q$2:$R$194,2,1),IF(G44=13,VLOOKUP(H44,'Бег 1000 м'!$T$2:$U$204,2,1),IF(G44=12,VLOOKUP(H44,'Бег 1000 м'!$W$2:$X$214,2,1),""))))</f>
        <v>0</v>
      </c>
      <c r="J44" s="74"/>
      <c r="K44" s="64">
        <f ca="1">IF(G44=15,VLOOKUP(J44,'Бег 60 м'!$M$2:$N$74,2,1),IF(G44=14,VLOOKUP(J44,'Бег 60 м'!$P$2:$Q$74,2,1),IF(G44=13,VLOOKUP(J44,'Бег 60 м'!$S$2:$T$74,2,1),IF(G44=12,VLOOKUP(J44,'Бег 60 м'!$V$2:$W$74,2,1),""))))</f>
        <v>0</v>
      </c>
      <c r="L44" s="75"/>
      <c r="M44" s="64">
        <f ca="1">IF(G44=15,VLOOKUP(L44,'Подт Отж'!$N$2:$O$72,2,1),IF(G44=14,VLOOKUP(L44,'Подт Отж'!$Q$2:$R$72,2,1),IF(G44=13,VLOOKUP(L44,'Подт Отж'!$T$2:$U$72,2,1),IF(G44=12,VLOOKUP(L44,'Подт Отж'!$W$2:$X$72,2,1),""))))</f>
        <v>0</v>
      </c>
      <c r="N44" s="75"/>
      <c r="O44" s="64">
        <f ca="1">IF(G44=15,VLOOKUP(N44,'Подъем туловища'!$M$2:$N$72,2,1),IF(G44=14,VLOOKUP(N44,'Подъем туловища'!$P$2:$Q$72,2,1),IF(G44=13,VLOOKUP(N44,'Подъем туловища'!$S$2:$T$72,2,1),IF(G44=12,VLOOKUP(N44,'Подъем туловища'!$V$2:$W$72,2,1),""))))</f>
        <v>0</v>
      </c>
      <c r="P44" s="75">
        <v>-40</v>
      </c>
      <c r="Q44" s="64">
        <f ca="1">IF(G44=15,VLOOKUP(P44,'Наклон вперед'!$M$2:$N$72,2,1),IF(G44=14,VLOOKUP(P44,'Наклон вперед'!$P$2:$Q$72,2,1),IF(G44=13,VLOOKUP(P44,'Наклон вперед'!$S$2:$T$72,2,1),IF(G44=12,VLOOKUP(P44,'Наклон вперед'!$V$2:$W$72,2,1),""))))</f>
        <v>0</v>
      </c>
      <c r="R44" s="75"/>
      <c r="S44" s="64">
        <f ca="1">IF(G44=15,VLOOKUP(R44,'Прыжок с места'!$M$2:$N$72,2,1),IF(G44=14,VLOOKUP(R44,'Прыжок с места'!$P$2:$Q$72,2,1),IF(G44=13,VLOOKUP(R44,'Прыжок с места'!$S$2:$T$72,2,1),IF(G44=12,VLOOKUP(R44,'Прыжок с места'!$V$2:$W$72,2,1),""))))</f>
        <v>0</v>
      </c>
      <c r="T44" s="76">
        <f t="shared" ca="1" si="1"/>
        <v>0</v>
      </c>
      <c r="U44" s="76">
        <f t="shared" ca="1" si="2"/>
        <v>11</v>
      </c>
    </row>
    <row r="45" spans="1:21" x14ac:dyDescent="0.25">
      <c r="A45" s="71">
        <v>38</v>
      </c>
      <c r="B45" s="70"/>
      <c r="C45" s="71" t="s">
        <v>37</v>
      </c>
      <c r="D45" s="71"/>
      <c r="E45" s="71"/>
      <c r="F45" s="72">
        <v>39597</v>
      </c>
      <c r="G45" s="63">
        <f t="shared" ca="1" si="3"/>
        <v>13</v>
      </c>
      <c r="H45" s="73"/>
      <c r="I45" s="64">
        <f ca="1">IF(G45=15,VLOOKUP(H45,'Бег 1000 м'!$N$2:$O$194,2,1),IF(G45=14,VLOOKUP(H45,'Бег 1000 м'!$Q$2:$R$194,2,1),IF(G45=13,VLOOKUP(H45,'Бег 1000 м'!$T$2:$U$204,2,1),IF(G45=12,VLOOKUP(H45,'Бег 1000 м'!$W$2:$X$214,2,1),""))))</f>
        <v>0</v>
      </c>
      <c r="J45" s="74"/>
      <c r="K45" s="64">
        <f ca="1">IF(G45=15,VLOOKUP(J45,'Бег 60 м'!$M$2:$N$74,2,1),IF(G45=14,VLOOKUP(J45,'Бег 60 м'!$P$2:$Q$74,2,1),IF(G45=13,VLOOKUP(J45,'Бег 60 м'!$S$2:$T$74,2,1),IF(G45=12,VLOOKUP(J45,'Бег 60 м'!$V$2:$W$74,2,1),""))))</f>
        <v>0</v>
      </c>
      <c r="L45" s="75"/>
      <c r="M45" s="64">
        <f ca="1">IF(G45=15,VLOOKUP(L45,'Подт Отж'!$N$2:$O$72,2,1),IF(G45=14,VLOOKUP(L45,'Подт Отж'!$Q$2:$R$72,2,1),IF(G45=13,VLOOKUP(L45,'Подт Отж'!$T$2:$U$72,2,1),IF(G45=12,VLOOKUP(L45,'Подт Отж'!$W$2:$X$72,2,1),""))))</f>
        <v>0</v>
      </c>
      <c r="N45" s="75"/>
      <c r="O45" s="64">
        <f ca="1">IF(G45=15,VLOOKUP(N45,'Подъем туловища'!$M$2:$N$72,2,1),IF(G45=14,VLOOKUP(N45,'Подъем туловища'!$P$2:$Q$72,2,1),IF(G45=13,VLOOKUP(N45,'Подъем туловища'!$S$2:$T$72,2,1),IF(G45=12,VLOOKUP(N45,'Подъем туловища'!$V$2:$W$72,2,1),""))))</f>
        <v>0</v>
      </c>
      <c r="P45" s="75">
        <v>-40</v>
      </c>
      <c r="Q45" s="64">
        <f ca="1">IF(G45=15,VLOOKUP(P45,'Наклон вперед'!$M$2:$N$72,2,1),IF(G45=14,VLOOKUP(P45,'Наклон вперед'!$P$2:$Q$72,2,1),IF(G45=13,VLOOKUP(P45,'Наклон вперед'!$S$2:$T$72,2,1),IF(G45=12,VLOOKUP(P45,'Наклон вперед'!$V$2:$W$72,2,1),""))))</f>
        <v>0</v>
      </c>
      <c r="R45" s="75"/>
      <c r="S45" s="64">
        <f ca="1">IF(G45=15,VLOOKUP(R45,'Прыжок с места'!$M$2:$N$72,2,1),IF(G45=14,VLOOKUP(R45,'Прыжок с места'!$P$2:$Q$72,2,1),IF(G45=13,VLOOKUP(R45,'Прыжок с места'!$S$2:$T$72,2,1),IF(G45=12,VLOOKUP(R45,'Прыжок с места'!$V$2:$W$72,2,1),""))))</f>
        <v>0</v>
      </c>
      <c r="T45" s="76">
        <f t="shared" ca="1" si="1"/>
        <v>0</v>
      </c>
      <c r="U45" s="76">
        <f t="shared" ca="1" si="2"/>
        <v>11</v>
      </c>
    </row>
    <row r="46" spans="1:21" x14ac:dyDescent="0.25">
      <c r="A46" s="71">
        <v>39</v>
      </c>
      <c r="B46" s="70"/>
      <c r="C46" s="71" t="s">
        <v>37</v>
      </c>
      <c r="D46" s="71"/>
      <c r="E46" s="71"/>
      <c r="F46" s="72">
        <v>39597</v>
      </c>
      <c r="G46" s="63">
        <f t="shared" ca="1" si="3"/>
        <v>13</v>
      </c>
      <c r="H46" s="73"/>
      <c r="I46" s="64">
        <f ca="1">IF(G46=15,VLOOKUP(H46,'Бег 1000 м'!$N$2:$O$194,2,1),IF(G46=14,VLOOKUP(H46,'Бег 1000 м'!$Q$2:$R$194,2,1),IF(G46=13,VLOOKUP(H46,'Бег 1000 м'!$T$2:$U$204,2,1),IF(G46=12,VLOOKUP(H46,'Бег 1000 м'!$W$2:$X$214,2,1),""))))</f>
        <v>0</v>
      </c>
      <c r="J46" s="74"/>
      <c r="K46" s="64">
        <f ca="1">IF(G46=15,VLOOKUP(J46,'Бег 60 м'!$M$2:$N$74,2,1),IF(G46=14,VLOOKUP(J46,'Бег 60 м'!$P$2:$Q$74,2,1),IF(G46=13,VLOOKUP(J46,'Бег 60 м'!$S$2:$T$74,2,1),IF(G46=12,VLOOKUP(J46,'Бег 60 м'!$V$2:$W$74,2,1),""))))</f>
        <v>0</v>
      </c>
      <c r="L46" s="75"/>
      <c r="M46" s="64">
        <f ca="1">IF(G46=15,VLOOKUP(L46,'Подт Отж'!$N$2:$O$72,2,1),IF(G46=14,VLOOKUP(L46,'Подт Отж'!$Q$2:$R$72,2,1),IF(G46=13,VLOOKUP(L46,'Подт Отж'!$T$2:$U$72,2,1),IF(G46=12,VLOOKUP(L46,'Подт Отж'!$W$2:$X$72,2,1),""))))</f>
        <v>0</v>
      </c>
      <c r="N46" s="75"/>
      <c r="O46" s="64">
        <f ca="1">IF(G46=15,VLOOKUP(N46,'Подъем туловища'!$M$2:$N$72,2,1),IF(G46=14,VLOOKUP(N46,'Подъем туловища'!$P$2:$Q$72,2,1),IF(G46=13,VLOOKUP(N46,'Подъем туловища'!$S$2:$T$72,2,1),IF(G46=12,VLOOKUP(N46,'Подъем туловища'!$V$2:$W$72,2,1),""))))</f>
        <v>0</v>
      </c>
      <c r="P46" s="75">
        <v>-40</v>
      </c>
      <c r="Q46" s="64">
        <f ca="1">IF(G46=15,VLOOKUP(P46,'Наклон вперед'!$M$2:$N$72,2,1),IF(G46=14,VLOOKUP(P46,'Наклон вперед'!$P$2:$Q$72,2,1),IF(G46=13,VLOOKUP(P46,'Наклон вперед'!$S$2:$T$72,2,1),IF(G46=12,VLOOKUP(P46,'Наклон вперед'!$V$2:$W$72,2,1),""))))</f>
        <v>0</v>
      </c>
      <c r="R46" s="75"/>
      <c r="S46" s="64">
        <f ca="1">IF(G46=15,VLOOKUP(R46,'Прыжок с места'!$M$2:$N$72,2,1),IF(G46=14,VLOOKUP(R46,'Прыжок с места'!$P$2:$Q$72,2,1),IF(G46=13,VLOOKUP(R46,'Прыжок с места'!$S$2:$T$72,2,1),IF(G46=12,VLOOKUP(R46,'Прыжок с места'!$V$2:$W$72,2,1),""))))</f>
        <v>0</v>
      </c>
      <c r="T46" s="76">
        <f t="shared" ca="1" si="1"/>
        <v>0</v>
      </c>
      <c r="U46" s="76">
        <f t="shared" ca="1" si="2"/>
        <v>11</v>
      </c>
    </row>
    <row r="47" spans="1:21" x14ac:dyDescent="0.25">
      <c r="A47" s="71">
        <v>40</v>
      </c>
      <c r="B47" s="70"/>
      <c r="C47" s="71" t="s">
        <v>37</v>
      </c>
      <c r="D47" s="71"/>
      <c r="E47" s="71"/>
      <c r="F47" s="72">
        <v>39597</v>
      </c>
      <c r="G47" s="63">
        <f t="shared" ca="1" si="3"/>
        <v>13</v>
      </c>
      <c r="H47" s="73"/>
      <c r="I47" s="64">
        <f ca="1">IF(G47=15,VLOOKUP(H47,'Бег 1000 м'!$N$2:$O$194,2,1),IF(G47=14,VLOOKUP(H47,'Бег 1000 м'!$Q$2:$R$194,2,1),IF(G47=13,VLOOKUP(H47,'Бег 1000 м'!$T$2:$U$204,2,1),IF(G47=12,VLOOKUP(H47,'Бег 1000 м'!$W$2:$X$214,2,1),""))))</f>
        <v>0</v>
      </c>
      <c r="J47" s="74"/>
      <c r="K47" s="64">
        <f ca="1">IF(G47=15,VLOOKUP(J47,'Бег 60 м'!$M$2:$N$74,2,1),IF(G47=14,VLOOKUP(J47,'Бег 60 м'!$P$2:$Q$74,2,1),IF(G47=13,VLOOKUP(J47,'Бег 60 м'!$S$2:$T$74,2,1),IF(G47=12,VLOOKUP(J47,'Бег 60 м'!$V$2:$W$74,2,1),""))))</f>
        <v>0</v>
      </c>
      <c r="L47" s="75"/>
      <c r="M47" s="64">
        <f ca="1">IF(G47=15,VLOOKUP(L47,'Подт Отж'!$N$2:$O$72,2,1),IF(G47=14,VLOOKUP(L47,'Подт Отж'!$Q$2:$R$72,2,1),IF(G47=13,VLOOKUP(L47,'Подт Отж'!$T$2:$U$72,2,1),IF(G47=12,VLOOKUP(L47,'Подт Отж'!$W$2:$X$72,2,1),""))))</f>
        <v>0</v>
      </c>
      <c r="N47" s="75"/>
      <c r="O47" s="64">
        <f ca="1">IF(G47=15,VLOOKUP(N47,'Подъем туловища'!$M$2:$N$72,2,1),IF(G47=14,VLOOKUP(N47,'Подъем туловища'!$P$2:$Q$72,2,1),IF(G47=13,VLOOKUP(N47,'Подъем туловища'!$S$2:$T$72,2,1),IF(G47=12,VLOOKUP(N47,'Подъем туловища'!$V$2:$W$72,2,1),""))))</f>
        <v>0</v>
      </c>
      <c r="P47" s="75">
        <v>-40</v>
      </c>
      <c r="Q47" s="64">
        <f ca="1">IF(G47=15,VLOOKUP(P47,'Наклон вперед'!$M$2:$N$72,2,1),IF(G47=14,VLOOKUP(P47,'Наклон вперед'!$P$2:$Q$72,2,1),IF(G47=13,VLOOKUP(P47,'Наклон вперед'!$S$2:$T$72,2,1),IF(G47=12,VLOOKUP(P47,'Наклон вперед'!$V$2:$W$72,2,1),""))))</f>
        <v>0</v>
      </c>
      <c r="R47" s="75"/>
      <c r="S47" s="64">
        <f ca="1">IF(G47=15,VLOOKUP(R47,'Прыжок с места'!$M$2:$N$72,2,1),IF(G47=14,VLOOKUP(R47,'Прыжок с места'!$P$2:$Q$72,2,1),IF(G47=13,VLOOKUP(R47,'Прыжок с места'!$S$2:$T$72,2,1),IF(G47=12,VLOOKUP(R47,'Прыжок с места'!$V$2:$W$72,2,1),""))))</f>
        <v>0</v>
      </c>
      <c r="T47" s="76">
        <f t="shared" ca="1" si="1"/>
        <v>0</v>
      </c>
      <c r="U47" s="76">
        <f t="shared" ca="1" si="2"/>
        <v>11</v>
      </c>
    </row>
    <row r="48" spans="1:21" x14ac:dyDescent="0.25">
      <c r="A48" s="71">
        <v>41</v>
      </c>
      <c r="B48" s="70"/>
      <c r="C48" s="71" t="s">
        <v>37</v>
      </c>
      <c r="D48" s="71"/>
      <c r="E48" s="71"/>
      <c r="F48" s="72">
        <v>39597</v>
      </c>
      <c r="G48" s="63">
        <f t="shared" ca="1" si="3"/>
        <v>13</v>
      </c>
      <c r="H48" s="73"/>
      <c r="I48" s="64">
        <f ca="1">IF(G48=15,VLOOKUP(H48,'Бег 1000 м'!$N$2:$O$194,2,1),IF(G48=14,VLOOKUP(H48,'Бег 1000 м'!$Q$2:$R$194,2,1),IF(G48=13,VLOOKUP(H48,'Бег 1000 м'!$T$2:$U$204,2,1),IF(G48=12,VLOOKUP(H48,'Бег 1000 м'!$W$2:$X$214,2,1),""))))</f>
        <v>0</v>
      </c>
      <c r="J48" s="74"/>
      <c r="K48" s="64">
        <f ca="1">IF(G48=15,VLOOKUP(J48,'Бег 60 м'!$M$2:$N$74,2,1),IF(G48=14,VLOOKUP(J48,'Бег 60 м'!$P$2:$Q$74,2,1),IF(G48=13,VLOOKUP(J48,'Бег 60 м'!$S$2:$T$74,2,1),IF(G48=12,VLOOKUP(J48,'Бег 60 м'!$V$2:$W$74,2,1),""))))</f>
        <v>0</v>
      </c>
      <c r="L48" s="75"/>
      <c r="M48" s="64">
        <f ca="1">IF(G48=15,VLOOKUP(L48,'Подт Отж'!$N$2:$O$72,2,1),IF(G48=14,VLOOKUP(L48,'Подт Отж'!$Q$2:$R$72,2,1),IF(G48=13,VLOOKUP(L48,'Подт Отж'!$T$2:$U$72,2,1),IF(G48=12,VLOOKUP(L48,'Подт Отж'!$W$2:$X$72,2,1),""))))</f>
        <v>0</v>
      </c>
      <c r="N48" s="75"/>
      <c r="O48" s="64">
        <f ca="1">IF(G48=15,VLOOKUP(N48,'Подъем туловища'!$M$2:$N$72,2,1),IF(G48=14,VLOOKUP(N48,'Подъем туловища'!$P$2:$Q$72,2,1),IF(G48=13,VLOOKUP(N48,'Подъем туловища'!$S$2:$T$72,2,1),IF(G48=12,VLOOKUP(N48,'Подъем туловища'!$V$2:$W$72,2,1),""))))</f>
        <v>0</v>
      </c>
      <c r="P48" s="75">
        <v>-40</v>
      </c>
      <c r="Q48" s="64">
        <f ca="1">IF(G48=15,VLOOKUP(P48,'Наклон вперед'!$M$2:$N$72,2,1),IF(G48=14,VLOOKUP(P48,'Наклон вперед'!$P$2:$Q$72,2,1),IF(G48=13,VLOOKUP(P48,'Наклон вперед'!$S$2:$T$72,2,1),IF(G48=12,VLOOKUP(P48,'Наклон вперед'!$V$2:$W$72,2,1),""))))</f>
        <v>0</v>
      </c>
      <c r="R48" s="75"/>
      <c r="S48" s="64">
        <f ca="1">IF(G48=15,VLOOKUP(R48,'Прыжок с места'!$M$2:$N$72,2,1),IF(G48=14,VLOOKUP(R48,'Прыжок с места'!$P$2:$Q$72,2,1),IF(G48=13,VLOOKUP(R48,'Прыжок с места'!$S$2:$T$72,2,1),IF(G48=12,VLOOKUP(R48,'Прыжок с места'!$V$2:$W$72,2,1),""))))</f>
        <v>0</v>
      </c>
      <c r="T48" s="76">
        <f t="shared" ca="1" si="1"/>
        <v>0</v>
      </c>
      <c r="U48" s="76">
        <f t="shared" ca="1" si="2"/>
        <v>11</v>
      </c>
    </row>
    <row r="49" spans="1:21" x14ac:dyDescent="0.25">
      <c r="A49" s="71">
        <v>42</v>
      </c>
      <c r="B49" s="70"/>
      <c r="C49" s="71" t="s">
        <v>37</v>
      </c>
      <c r="D49" s="71"/>
      <c r="E49" s="71"/>
      <c r="F49" s="72">
        <v>39597</v>
      </c>
      <c r="G49" s="63">
        <f t="shared" ca="1" si="3"/>
        <v>13</v>
      </c>
      <c r="H49" s="73"/>
      <c r="I49" s="64">
        <f ca="1">IF(G49=15,VLOOKUP(H49,'Бег 1000 м'!$N$2:$O$194,2,1),IF(G49=14,VLOOKUP(H49,'Бег 1000 м'!$Q$2:$R$194,2,1),IF(G49=13,VLOOKUP(H49,'Бег 1000 м'!$T$2:$U$204,2,1),IF(G49=12,VLOOKUP(H49,'Бег 1000 м'!$W$2:$X$214,2,1),""))))</f>
        <v>0</v>
      </c>
      <c r="J49" s="74"/>
      <c r="K49" s="64">
        <f ca="1">IF(G49=15,VLOOKUP(J49,'Бег 60 м'!$M$2:$N$74,2,1),IF(G49=14,VLOOKUP(J49,'Бег 60 м'!$P$2:$Q$74,2,1),IF(G49=13,VLOOKUP(J49,'Бег 60 м'!$S$2:$T$74,2,1),IF(G49=12,VLOOKUP(J49,'Бег 60 м'!$V$2:$W$74,2,1),""))))</f>
        <v>0</v>
      </c>
      <c r="L49" s="75"/>
      <c r="M49" s="64">
        <f ca="1">IF(G49=15,VLOOKUP(L49,'Подт Отж'!$N$2:$O$72,2,1),IF(G49=14,VLOOKUP(L49,'Подт Отж'!$Q$2:$R$72,2,1),IF(G49=13,VLOOKUP(L49,'Подт Отж'!$T$2:$U$72,2,1),IF(G49=12,VLOOKUP(L49,'Подт Отж'!$W$2:$X$72,2,1),""))))</f>
        <v>0</v>
      </c>
      <c r="N49" s="75"/>
      <c r="O49" s="64">
        <f ca="1">IF(G49=15,VLOOKUP(N49,'Подъем туловища'!$M$2:$N$72,2,1),IF(G49=14,VLOOKUP(N49,'Подъем туловища'!$P$2:$Q$72,2,1),IF(G49=13,VLOOKUP(N49,'Подъем туловища'!$S$2:$T$72,2,1),IF(G49=12,VLOOKUP(N49,'Подъем туловища'!$V$2:$W$72,2,1),""))))</f>
        <v>0</v>
      </c>
      <c r="P49" s="75">
        <v>-40</v>
      </c>
      <c r="Q49" s="64">
        <f ca="1">IF(G49=15,VLOOKUP(P49,'Наклон вперед'!$M$2:$N$72,2,1),IF(G49=14,VLOOKUP(P49,'Наклон вперед'!$P$2:$Q$72,2,1),IF(G49=13,VLOOKUP(P49,'Наклон вперед'!$S$2:$T$72,2,1),IF(G49=12,VLOOKUP(P49,'Наклон вперед'!$V$2:$W$72,2,1),""))))</f>
        <v>0</v>
      </c>
      <c r="R49" s="75"/>
      <c r="S49" s="64">
        <f ca="1">IF(G49=15,VLOOKUP(R49,'Прыжок с места'!$M$2:$N$72,2,1),IF(G49=14,VLOOKUP(R49,'Прыжок с места'!$P$2:$Q$72,2,1),IF(G49=13,VLOOKUP(R49,'Прыжок с места'!$S$2:$T$72,2,1),IF(G49=12,VLOOKUP(R49,'Прыжок с места'!$V$2:$W$72,2,1),""))))</f>
        <v>0</v>
      </c>
      <c r="T49" s="76">
        <f t="shared" ca="1" si="1"/>
        <v>0</v>
      </c>
      <c r="U49" s="76">
        <f t="shared" ca="1" si="2"/>
        <v>11</v>
      </c>
    </row>
    <row r="50" spans="1:21" x14ac:dyDescent="0.25">
      <c r="A50" s="71">
        <v>43</v>
      </c>
      <c r="B50" s="70"/>
      <c r="C50" s="71" t="s">
        <v>37</v>
      </c>
      <c r="D50" s="71"/>
      <c r="E50" s="71"/>
      <c r="F50" s="72">
        <v>39597</v>
      </c>
      <c r="G50" s="63">
        <f t="shared" ca="1" si="3"/>
        <v>13</v>
      </c>
      <c r="H50" s="73"/>
      <c r="I50" s="64">
        <f ca="1">IF(G50=15,VLOOKUP(H50,'Бег 1000 м'!$N$2:$O$194,2,1),IF(G50=14,VLOOKUP(H50,'Бег 1000 м'!$Q$2:$R$194,2,1),IF(G50=13,VLOOKUP(H50,'Бег 1000 м'!$T$2:$U$204,2,1),IF(G50=12,VLOOKUP(H50,'Бег 1000 м'!$W$2:$X$214,2,1),""))))</f>
        <v>0</v>
      </c>
      <c r="J50" s="74"/>
      <c r="K50" s="64">
        <f ca="1">IF(G50=15,VLOOKUP(J50,'Бег 60 м'!$M$2:$N$74,2,1),IF(G50=14,VLOOKUP(J50,'Бег 60 м'!$P$2:$Q$74,2,1),IF(G50=13,VLOOKUP(J50,'Бег 60 м'!$S$2:$T$74,2,1),IF(G50=12,VLOOKUP(J50,'Бег 60 м'!$V$2:$W$74,2,1),""))))</f>
        <v>0</v>
      </c>
      <c r="L50" s="75"/>
      <c r="M50" s="64">
        <f ca="1">IF(G50=15,VLOOKUP(L50,'Подт Отж'!$N$2:$O$72,2,1),IF(G50=14,VLOOKUP(L50,'Подт Отж'!$Q$2:$R$72,2,1),IF(G50=13,VLOOKUP(L50,'Подт Отж'!$T$2:$U$72,2,1),IF(G50=12,VLOOKUP(L50,'Подт Отж'!$W$2:$X$72,2,1),""))))</f>
        <v>0</v>
      </c>
      <c r="N50" s="75"/>
      <c r="O50" s="64">
        <f ca="1">IF(G50=15,VLOOKUP(N50,'Подъем туловища'!$M$2:$N$72,2,1),IF(G50=14,VLOOKUP(N50,'Подъем туловища'!$P$2:$Q$72,2,1),IF(G50=13,VLOOKUP(N50,'Подъем туловища'!$S$2:$T$72,2,1),IF(G50=12,VLOOKUP(N50,'Подъем туловища'!$V$2:$W$72,2,1),""))))</f>
        <v>0</v>
      </c>
      <c r="P50" s="75">
        <v>-40</v>
      </c>
      <c r="Q50" s="64">
        <f ca="1">IF(G50=15,VLOOKUP(P50,'Наклон вперед'!$M$2:$N$72,2,1),IF(G50=14,VLOOKUP(P50,'Наклон вперед'!$P$2:$Q$72,2,1),IF(G50=13,VLOOKUP(P50,'Наклон вперед'!$S$2:$T$72,2,1),IF(G50=12,VLOOKUP(P50,'Наклон вперед'!$V$2:$W$72,2,1),""))))</f>
        <v>0</v>
      </c>
      <c r="R50" s="75"/>
      <c r="S50" s="64">
        <f ca="1">IF(G50=15,VLOOKUP(R50,'Прыжок с места'!$M$2:$N$72,2,1),IF(G50=14,VLOOKUP(R50,'Прыжок с места'!$P$2:$Q$72,2,1),IF(G50=13,VLOOKUP(R50,'Прыжок с места'!$S$2:$T$72,2,1),IF(G50=12,VLOOKUP(R50,'Прыжок с места'!$V$2:$W$72,2,1),""))))</f>
        <v>0</v>
      </c>
      <c r="T50" s="76">
        <f t="shared" ca="1" si="1"/>
        <v>0</v>
      </c>
      <c r="U50" s="76">
        <f t="shared" ca="1" si="2"/>
        <v>11</v>
      </c>
    </row>
    <row r="51" spans="1:21" x14ac:dyDescent="0.25">
      <c r="A51" s="71">
        <v>44</v>
      </c>
      <c r="B51" s="70"/>
      <c r="C51" s="71" t="s">
        <v>37</v>
      </c>
      <c r="D51" s="71"/>
      <c r="E51" s="71"/>
      <c r="F51" s="72">
        <v>39597</v>
      </c>
      <c r="G51" s="63">
        <f t="shared" ca="1" si="3"/>
        <v>13</v>
      </c>
      <c r="H51" s="73"/>
      <c r="I51" s="64">
        <f ca="1">IF(G51=15,VLOOKUP(H51,'Бег 1000 м'!$N$2:$O$194,2,1),IF(G51=14,VLOOKUP(H51,'Бег 1000 м'!$Q$2:$R$194,2,1),IF(G51=13,VLOOKUP(H51,'Бег 1000 м'!$T$2:$U$204,2,1),IF(G51=12,VLOOKUP(H51,'Бег 1000 м'!$W$2:$X$214,2,1),""))))</f>
        <v>0</v>
      </c>
      <c r="J51" s="74"/>
      <c r="K51" s="64">
        <f ca="1">IF(G51=15,VLOOKUP(J51,'Бег 60 м'!$M$2:$N$74,2,1),IF(G51=14,VLOOKUP(J51,'Бег 60 м'!$P$2:$Q$74,2,1),IF(G51=13,VLOOKUP(J51,'Бег 60 м'!$S$2:$T$74,2,1),IF(G51=12,VLOOKUP(J51,'Бег 60 м'!$V$2:$W$74,2,1),""))))</f>
        <v>0</v>
      </c>
      <c r="L51" s="75"/>
      <c r="M51" s="64">
        <f ca="1">IF(G51=15,VLOOKUP(L51,'Подт Отж'!$N$2:$O$72,2,1),IF(G51=14,VLOOKUP(L51,'Подт Отж'!$Q$2:$R$72,2,1),IF(G51=13,VLOOKUP(L51,'Подт Отж'!$T$2:$U$72,2,1),IF(G51=12,VLOOKUP(L51,'Подт Отж'!$W$2:$X$72,2,1),""))))</f>
        <v>0</v>
      </c>
      <c r="N51" s="75"/>
      <c r="O51" s="64">
        <f ca="1">IF(G51=15,VLOOKUP(N51,'Подъем туловища'!$M$2:$N$72,2,1),IF(G51=14,VLOOKUP(N51,'Подъем туловища'!$P$2:$Q$72,2,1),IF(G51=13,VLOOKUP(N51,'Подъем туловища'!$S$2:$T$72,2,1),IF(G51=12,VLOOKUP(N51,'Подъем туловища'!$V$2:$W$72,2,1),""))))</f>
        <v>0</v>
      </c>
      <c r="P51" s="75">
        <v>-40</v>
      </c>
      <c r="Q51" s="64">
        <f ca="1">IF(G51=15,VLOOKUP(P51,'Наклон вперед'!$M$2:$N$72,2,1),IF(G51=14,VLOOKUP(P51,'Наклон вперед'!$P$2:$Q$72,2,1),IF(G51=13,VLOOKUP(P51,'Наклон вперед'!$S$2:$T$72,2,1),IF(G51=12,VLOOKUP(P51,'Наклон вперед'!$V$2:$W$72,2,1),""))))</f>
        <v>0</v>
      </c>
      <c r="R51" s="75"/>
      <c r="S51" s="64">
        <f ca="1">IF(G51=15,VLOOKUP(R51,'Прыжок с места'!$M$2:$N$72,2,1),IF(G51=14,VLOOKUP(R51,'Прыжок с места'!$P$2:$Q$72,2,1),IF(G51=13,VLOOKUP(R51,'Прыжок с места'!$S$2:$T$72,2,1),IF(G51=12,VLOOKUP(R51,'Прыжок с места'!$V$2:$W$72,2,1),""))))</f>
        <v>0</v>
      </c>
      <c r="T51" s="76">
        <f t="shared" ca="1" si="1"/>
        <v>0</v>
      </c>
      <c r="U51" s="76">
        <f t="shared" ca="1" si="2"/>
        <v>11</v>
      </c>
    </row>
    <row r="52" spans="1:21" x14ac:dyDescent="0.25">
      <c r="A52" s="71">
        <v>45</v>
      </c>
      <c r="B52" s="70"/>
      <c r="C52" s="71" t="s">
        <v>37</v>
      </c>
      <c r="D52" s="71"/>
      <c r="E52" s="71"/>
      <c r="F52" s="72">
        <v>39597</v>
      </c>
      <c r="G52" s="63">
        <f t="shared" ca="1" si="3"/>
        <v>13</v>
      </c>
      <c r="H52" s="73"/>
      <c r="I52" s="64">
        <f ca="1">IF(G52=15,VLOOKUP(H52,'Бег 1000 м'!$N$2:$O$194,2,1),IF(G52=14,VLOOKUP(H52,'Бег 1000 м'!$Q$2:$R$194,2,1),IF(G52=13,VLOOKUP(H52,'Бег 1000 м'!$T$2:$U$204,2,1),IF(G52=12,VLOOKUP(H52,'Бег 1000 м'!$W$2:$X$214,2,1),""))))</f>
        <v>0</v>
      </c>
      <c r="J52" s="74"/>
      <c r="K52" s="64">
        <f ca="1">IF(G52=15,VLOOKUP(J52,'Бег 60 м'!$M$2:$N$74,2,1),IF(G52=14,VLOOKUP(J52,'Бег 60 м'!$P$2:$Q$74,2,1),IF(G52=13,VLOOKUP(J52,'Бег 60 м'!$S$2:$T$74,2,1),IF(G52=12,VLOOKUP(J52,'Бег 60 м'!$V$2:$W$74,2,1),""))))</f>
        <v>0</v>
      </c>
      <c r="L52" s="75"/>
      <c r="M52" s="64">
        <f ca="1">IF(G52=15,VLOOKUP(L52,'Подт Отж'!$N$2:$O$72,2,1),IF(G52=14,VLOOKUP(L52,'Подт Отж'!$Q$2:$R$72,2,1),IF(G52=13,VLOOKUP(L52,'Подт Отж'!$T$2:$U$72,2,1),IF(G52=12,VLOOKUP(L52,'Подт Отж'!$W$2:$X$72,2,1),""))))</f>
        <v>0</v>
      </c>
      <c r="N52" s="75"/>
      <c r="O52" s="64">
        <f ca="1">IF(G52=15,VLOOKUP(N52,'Подъем туловища'!$M$2:$N$72,2,1),IF(G52=14,VLOOKUP(N52,'Подъем туловища'!$P$2:$Q$72,2,1),IF(G52=13,VLOOKUP(N52,'Подъем туловища'!$S$2:$T$72,2,1),IF(G52=12,VLOOKUP(N52,'Подъем туловища'!$V$2:$W$72,2,1),""))))</f>
        <v>0</v>
      </c>
      <c r="P52" s="75">
        <v>-40</v>
      </c>
      <c r="Q52" s="64">
        <f ca="1">IF(G52=15,VLOOKUP(P52,'Наклон вперед'!$M$2:$N$72,2,1),IF(G52=14,VLOOKUP(P52,'Наклон вперед'!$P$2:$Q$72,2,1),IF(G52=13,VLOOKUP(P52,'Наклон вперед'!$S$2:$T$72,2,1),IF(G52=12,VLOOKUP(P52,'Наклон вперед'!$V$2:$W$72,2,1),""))))</f>
        <v>0</v>
      </c>
      <c r="R52" s="75"/>
      <c r="S52" s="64">
        <f ca="1">IF(G52=15,VLOOKUP(R52,'Прыжок с места'!$M$2:$N$72,2,1),IF(G52=14,VLOOKUP(R52,'Прыжок с места'!$P$2:$Q$72,2,1),IF(G52=13,VLOOKUP(R52,'Прыжок с места'!$S$2:$T$72,2,1),IF(G52=12,VLOOKUP(R52,'Прыжок с места'!$V$2:$W$72,2,1),""))))</f>
        <v>0</v>
      </c>
      <c r="T52" s="76">
        <f t="shared" ca="1" si="1"/>
        <v>0</v>
      </c>
      <c r="U52" s="76">
        <f t="shared" ca="1" si="2"/>
        <v>11</v>
      </c>
    </row>
    <row r="53" spans="1:21" x14ac:dyDescent="0.25">
      <c r="A53" s="71">
        <v>46</v>
      </c>
      <c r="B53" s="70"/>
      <c r="C53" s="71" t="s">
        <v>37</v>
      </c>
      <c r="D53" s="71"/>
      <c r="E53" s="71"/>
      <c r="F53" s="72">
        <v>39597</v>
      </c>
      <c r="G53" s="63">
        <f t="shared" ca="1" si="3"/>
        <v>13</v>
      </c>
      <c r="H53" s="73"/>
      <c r="I53" s="64">
        <f ca="1">IF(G53=15,VLOOKUP(H53,'Бег 1000 м'!$N$2:$O$194,2,1),IF(G53=14,VLOOKUP(H53,'Бег 1000 м'!$Q$2:$R$194,2,1),IF(G53=13,VLOOKUP(H53,'Бег 1000 м'!$T$2:$U$204,2,1),IF(G53=12,VLOOKUP(H53,'Бег 1000 м'!$W$2:$X$214,2,1),""))))</f>
        <v>0</v>
      </c>
      <c r="J53" s="74"/>
      <c r="K53" s="64">
        <f ca="1">IF(G53=15,VLOOKUP(J53,'Бег 60 м'!$M$2:$N$74,2,1),IF(G53=14,VLOOKUP(J53,'Бег 60 м'!$P$2:$Q$74,2,1),IF(G53=13,VLOOKUP(J53,'Бег 60 м'!$S$2:$T$74,2,1),IF(G53=12,VLOOKUP(J53,'Бег 60 м'!$V$2:$W$74,2,1),""))))</f>
        <v>0</v>
      </c>
      <c r="L53" s="75"/>
      <c r="M53" s="64">
        <f ca="1">IF(G53=15,VLOOKUP(L53,'Подт Отж'!$N$2:$O$72,2,1),IF(G53=14,VLOOKUP(L53,'Подт Отж'!$Q$2:$R$72,2,1),IF(G53=13,VLOOKUP(L53,'Подт Отж'!$T$2:$U$72,2,1),IF(G53=12,VLOOKUP(L53,'Подт Отж'!$W$2:$X$72,2,1),""))))</f>
        <v>0</v>
      </c>
      <c r="N53" s="75"/>
      <c r="O53" s="64">
        <f ca="1">IF(G53=15,VLOOKUP(N53,'Подъем туловища'!$M$2:$N$72,2,1),IF(G53=14,VLOOKUP(N53,'Подъем туловища'!$P$2:$Q$72,2,1),IF(G53=13,VLOOKUP(N53,'Подъем туловища'!$S$2:$T$72,2,1),IF(G53=12,VLOOKUP(N53,'Подъем туловища'!$V$2:$W$72,2,1),""))))</f>
        <v>0</v>
      </c>
      <c r="P53" s="75">
        <v>-40</v>
      </c>
      <c r="Q53" s="64">
        <f ca="1">IF(G53=15,VLOOKUP(P53,'Наклон вперед'!$M$2:$N$72,2,1),IF(G53=14,VLOOKUP(P53,'Наклон вперед'!$P$2:$Q$72,2,1),IF(G53=13,VLOOKUP(P53,'Наклон вперед'!$S$2:$T$72,2,1),IF(G53=12,VLOOKUP(P53,'Наклон вперед'!$V$2:$W$72,2,1),""))))</f>
        <v>0</v>
      </c>
      <c r="R53" s="75"/>
      <c r="S53" s="64">
        <f ca="1">IF(G53=15,VLOOKUP(R53,'Прыжок с места'!$M$2:$N$72,2,1),IF(G53=14,VLOOKUP(R53,'Прыжок с места'!$P$2:$Q$72,2,1),IF(G53=13,VLOOKUP(R53,'Прыжок с места'!$S$2:$T$72,2,1),IF(G53=12,VLOOKUP(R53,'Прыжок с места'!$V$2:$W$72,2,1),""))))</f>
        <v>0</v>
      </c>
      <c r="T53" s="76">
        <f t="shared" ca="1" si="1"/>
        <v>0</v>
      </c>
      <c r="U53" s="76">
        <f t="shared" ca="1" si="2"/>
        <v>11</v>
      </c>
    </row>
    <row r="54" spans="1:21" x14ac:dyDescent="0.25">
      <c r="A54" s="71">
        <v>47</v>
      </c>
      <c r="B54" s="70"/>
      <c r="C54" s="71" t="s">
        <v>37</v>
      </c>
      <c r="D54" s="71"/>
      <c r="E54" s="71"/>
      <c r="F54" s="72">
        <v>39597</v>
      </c>
      <c r="G54" s="63">
        <f t="shared" ca="1" si="3"/>
        <v>13</v>
      </c>
      <c r="H54" s="73"/>
      <c r="I54" s="64">
        <f ca="1">IF(G54=15,VLOOKUP(H54,'Бег 1000 м'!$N$2:$O$194,2,1),IF(G54=14,VLOOKUP(H54,'Бег 1000 м'!$Q$2:$R$194,2,1),IF(G54=13,VLOOKUP(H54,'Бег 1000 м'!$T$2:$U$204,2,1),IF(G54=12,VLOOKUP(H54,'Бег 1000 м'!$W$2:$X$214,2,1),""))))</f>
        <v>0</v>
      </c>
      <c r="J54" s="74"/>
      <c r="K54" s="64">
        <f ca="1">IF(G54=15,VLOOKUP(J54,'Бег 60 м'!$M$2:$N$74,2,1),IF(G54=14,VLOOKUP(J54,'Бег 60 м'!$P$2:$Q$74,2,1),IF(G54=13,VLOOKUP(J54,'Бег 60 м'!$S$2:$T$74,2,1),IF(G54=12,VLOOKUP(J54,'Бег 60 м'!$V$2:$W$74,2,1),""))))</f>
        <v>0</v>
      </c>
      <c r="L54" s="75"/>
      <c r="M54" s="64">
        <f ca="1">IF(G54=15,VLOOKUP(L54,'Подт Отж'!$N$2:$O$72,2,1),IF(G54=14,VLOOKUP(L54,'Подт Отж'!$Q$2:$R$72,2,1),IF(G54=13,VLOOKUP(L54,'Подт Отж'!$T$2:$U$72,2,1),IF(G54=12,VLOOKUP(L54,'Подт Отж'!$W$2:$X$72,2,1),""))))</f>
        <v>0</v>
      </c>
      <c r="N54" s="75"/>
      <c r="O54" s="64">
        <f ca="1">IF(G54=15,VLOOKUP(N54,'Подъем туловища'!$M$2:$N$72,2,1),IF(G54=14,VLOOKUP(N54,'Подъем туловища'!$P$2:$Q$72,2,1),IF(G54=13,VLOOKUP(N54,'Подъем туловища'!$S$2:$T$72,2,1),IF(G54=12,VLOOKUP(N54,'Подъем туловища'!$V$2:$W$72,2,1),""))))</f>
        <v>0</v>
      </c>
      <c r="P54" s="75">
        <v>-40</v>
      </c>
      <c r="Q54" s="64">
        <f ca="1">IF(G54=15,VLOOKUP(P54,'Наклон вперед'!$M$2:$N$72,2,1),IF(G54=14,VLOOKUP(P54,'Наклон вперед'!$P$2:$Q$72,2,1),IF(G54=13,VLOOKUP(P54,'Наклон вперед'!$S$2:$T$72,2,1),IF(G54=12,VLOOKUP(P54,'Наклон вперед'!$V$2:$W$72,2,1),""))))</f>
        <v>0</v>
      </c>
      <c r="R54" s="75"/>
      <c r="S54" s="64">
        <f ca="1">IF(G54=15,VLOOKUP(R54,'Прыжок с места'!$M$2:$N$72,2,1),IF(G54=14,VLOOKUP(R54,'Прыжок с места'!$P$2:$Q$72,2,1),IF(G54=13,VLOOKUP(R54,'Прыжок с места'!$S$2:$T$72,2,1),IF(G54=12,VLOOKUP(R54,'Прыжок с места'!$V$2:$W$72,2,1),""))))</f>
        <v>0</v>
      </c>
      <c r="T54" s="76">
        <f t="shared" ca="1" si="1"/>
        <v>0</v>
      </c>
      <c r="U54" s="76">
        <f t="shared" ca="1" si="2"/>
        <v>11</v>
      </c>
    </row>
    <row r="55" spans="1:21" x14ac:dyDescent="0.25">
      <c r="A55" s="71">
        <v>48</v>
      </c>
      <c r="B55" s="70"/>
      <c r="C55" s="71" t="s">
        <v>37</v>
      </c>
      <c r="D55" s="71"/>
      <c r="E55" s="71"/>
      <c r="F55" s="72">
        <v>39597</v>
      </c>
      <c r="G55" s="63">
        <f t="shared" ca="1" si="3"/>
        <v>13</v>
      </c>
      <c r="H55" s="73"/>
      <c r="I55" s="64">
        <f ca="1">IF(G55=15,VLOOKUP(H55,'Бег 1000 м'!$N$2:$O$194,2,1),IF(G55=14,VLOOKUP(H55,'Бег 1000 м'!$Q$2:$R$194,2,1),IF(G55=13,VLOOKUP(H55,'Бег 1000 м'!$T$2:$U$204,2,1),IF(G55=12,VLOOKUP(H55,'Бег 1000 м'!$W$2:$X$214,2,1),""))))</f>
        <v>0</v>
      </c>
      <c r="J55" s="74"/>
      <c r="K55" s="64">
        <f ca="1">IF(G55=15,VLOOKUP(J55,'Бег 60 м'!$M$2:$N$74,2,1),IF(G55=14,VLOOKUP(J55,'Бег 60 м'!$P$2:$Q$74,2,1),IF(G55=13,VLOOKUP(J55,'Бег 60 м'!$S$2:$T$74,2,1),IF(G55=12,VLOOKUP(J55,'Бег 60 м'!$V$2:$W$74,2,1),""))))</f>
        <v>0</v>
      </c>
      <c r="L55" s="75"/>
      <c r="M55" s="64">
        <f ca="1">IF(G55=15,VLOOKUP(L55,'Подт Отж'!$N$2:$O$72,2,1),IF(G55=14,VLOOKUP(L55,'Подт Отж'!$Q$2:$R$72,2,1),IF(G55=13,VLOOKUP(L55,'Подт Отж'!$T$2:$U$72,2,1),IF(G55=12,VLOOKUP(L55,'Подт Отж'!$W$2:$X$72,2,1),""))))</f>
        <v>0</v>
      </c>
      <c r="N55" s="75"/>
      <c r="O55" s="64">
        <f ca="1">IF(G55=15,VLOOKUP(N55,'Подъем туловища'!$M$2:$N$72,2,1),IF(G55=14,VLOOKUP(N55,'Подъем туловища'!$P$2:$Q$72,2,1),IF(G55=13,VLOOKUP(N55,'Подъем туловища'!$S$2:$T$72,2,1),IF(G55=12,VLOOKUP(N55,'Подъем туловища'!$V$2:$W$72,2,1),""))))</f>
        <v>0</v>
      </c>
      <c r="P55" s="75">
        <v>-40</v>
      </c>
      <c r="Q55" s="64">
        <f ca="1">IF(G55=15,VLOOKUP(P55,'Наклон вперед'!$M$2:$N$72,2,1),IF(G55=14,VLOOKUP(P55,'Наклон вперед'!$P$2:$Q$72,2,1),IF(G55=13,VLOOKUP(P55,'Наклон вперед'!$S$2:$T$72,2,1),IF(G55=12,VLOOKUP(P55,'Наклон вперед'!$V$2:$W$72,2,1),""))))</f>
        <v>0</v>
      </c>
      <c r="R55" s="75"/>
      <c r="S55" s="64">
        <f ca="1">IF(G55=15,VLOOKUP(R55,'Прыжок с места'!$M$2:$N$72,2,1),IF(G55=14,VLOOKUP(R55,'Прыжок с места'!$P$2:$Q$72,2,1),IF(G55=13,VLOOKUP(R55,'Прыжок с места'!$S$2:$T$72,2,1),IF(G55=12,VLOOKUP(R55,'Прыжок с места'!$V$2:$W$72,2,1),""))))</f>
        <v>0</v>
      </c>
      <c r="T55" s="76">
        <f t="shared" ca="1" si="1"/>
        <v>0</v>
      </c>
      <c r="U55" s="76">
        <f t="shared" ca="1" si="2"/>
        <v>11</v>
      </c>
    </row>
    <row r="56" spans="1:21" x14ac:dyDescent="0.25">
      <c r="A56" s="71">
        <v>49</v>
      </c>
      <c r="B56" s="70"/>
      <c r="C56" s="71" t="s">
        <v>37</v>
      </c>
      <c r="D56" s="71"/>
      <c r="E56" s="71"/>
      <c r="F56" s="72">
        <v>39597</v>
      </c>
      <c r="G56" s="63">
        <f t="shared" ca="1" si="3"/>
        <v>13</v>
      </c>
      <c r="H56" s="73"/>
      <c r="I56" s="64">
        <f ca="1">IF(G56=15,VLOOKUP(H56,'Бег 1000 м'!$N$2:$O$194,2,1),IF(G56=14,VLOOKUP(H56,'Бег 1000 м'!$Q$2:$R$194,2,1),IF(G56=13,VLOOKUP(H56,'Бег 1000 м'!$T$2:$U$204,2,1),IF(G56=12,VLOOKUP(H56,'Бег 1000 м'!$W$2:$X$214,2,1),""))))</f>
        <v>0</v>
      </c>
      <c r="J56" s="74"/>
      <c r="K56" s="64">
        <f ca="1">IF(G56=15,VLOOKUP(J56,'Бег 60 м'!$M$2:$N$74,2,1),IF(G56=14,VLOOKUP(J56,'Бег 60 м'!$P$2:$Q$74,2,1),IF(G56=13,VLOOKUP(J56,'Бег 60 м'!$S$2:$T$74,2,1),IF(G56=12,VLOOKUP(J56,'Бег 60 м'!$V$2:$W$74,2,1),""))))</f>
        <v>0</v>
      </c>
      <c r="L56" s="75"/>
      <c r="M56" s="64">
        <f ca="1">IF(G56=15,VLOOKUP(L56,'Подт Отж'!$N$2:$O$72,2,1),IF(G56=14,VLOOKUP(L56,'Подт Отж'!$Q$2:$R$72,2,1),IF(G56=13,VLOOKUP(L56,'Подт Отж'!$T$2:$U$72,2,1),IF(G56=12,VLOOKUP(L56,'Подт Отж'!$W$2:$X$72,2,1),""))))</f>
        <v>0</v>
      </c>
      <c r="N56" s="75"/>
      <c r="O56" s="64">
        <f ca="1">IF(G56=15,VLOOKUP(N56,'Подъем туловища'!$M$2:$N$72,2,1),IF(G56=14,VLOOKUP(N56,'Подъем туловища'!$P$2:$Q$72,2,1),IF(G56=13,VLOOKUP(N56,'Подъем туловища'!$S$2:$T$72,2,1),IF(G56=12,VLOOKUP(N56,'Подъем туловища'!$V$2:$W$72,2,1),""))))</f>
        <v>0</v>
      </c>
      <c r="P56" s="75">
        <v>5</v>
      </c>
      <c r="Q56" s="64">
        <f ca="1">IF(G56=15,VLOOKUP(P56,'Наклон вперед'!$M$2:$N$72,2,1),IF(G56=14,VLOOKUP(P56,'Наклон вперед'!$P$2:$Q$72,2,1),IF(G56=13,VLOOKUP(P56,'Наклон вперед'!$S$2:$T$72,2,1),IF(G56=12,VLOOKUP(P56,'Наклон вперед'!$V$2:$W$72,2,1),""))))</f>
        <v>14</v>
      </c>
      <c r="R56" s="75"/>
      <c r="S56" s="64">
        <f ca="1">IF(G56=15,VLOOKUP(R56,'Прыжок с места'!$M$2:$N$72,2,1),IF(G56=14,VLOOKUP(R56,'Прыжок с места'!$P$2:$Q$72,2,1),IF(G56=13,VLOOKUP(R56,'Прыжок с места'!$S$2:$T$72,2,1),IF(G56=12,VLOOKUP(R56,'Прыжок с места'!$V$2:$W$72,2,1),""))))</f>
        <v>0</v>
      </c>
      <c r="T56" s="76">
        <f t="shared" ca="1" si="1"/>
        <v>14</v>
      </c>
      <c r="U56" s="76">
        <f t="shared" ca="1" si="2"/>
        <v>8</v>
      </c>
    </row>
    <row r="57" spans="1:21" x14ac:dyDescent="0.25">
      <c r="A57" s="71">
        <v>50</v>
      </c>
      <c r="B57" s="70"/>
      <c r="C57" s="71" t="s">
        <v>37</v>
      </c>
      <c r="D57" s="71"/>
      <c r="E57" s="71"/>
      <c r="F57" s="72">
        <v>39597</v>
      </c>
      <c r="G57" s="63">
        <f t="shared" ca="1" si="3"/>
        <v>13</v>
      </c>
      <c r="H57" s="73"/>
      <c r="I57" s="64">
        <f ca="1">IF(G57=15,VLOOKUP(H57,'Бег 1000 м'!$N$2:$O$194,2,1),IF(G57=14,VLOOKUP(H57,'Бег 1000 м'!$Q$2:$R$194,2,1),IF(G57=13,VLOOKUP(H57,'Бег 1000 м'!$T$2:$U$204,2,1),IF(G57=12,VLOOKUP(H57,'Бег 1000 м'!$W$2:$X$214,2,1),""))))</f>
        <v>0</v>
      </c>
      <c r="J57" s="74"/>
      <c r="K57" s="64">
        <f ca="1">IF(G57=15,VLOOKUP(J57,'Бег 60 м'!$M$2:$N$74,2,1),IF(G57=14,VLOOKUP(J57,'Бег 60 м'!$P$2:$Q$74,2,1),IF(G57=13,VLOOKUP(J57,'Бег 60 м'!$S$2:$T$74,2,1),IF(G57=12,VLOOKUP(J57,'Бег 60 м'!$V$2:$W$74,2,1),""))))</f>
        <v>0</v>
      </c>
      <c r="L57" s="75"/>
      <c r="M57" s="64">
        <f ca="1">IF(G57=15,VLOOKUP(L57,'Подт Отж'!$N$2:$O$72,2,1),IF(G57=14,VLOOKUP(L57,'Подт Отж'!$Q$2:$R$72,2,1),IF(G57=13,VLOOKUP(L57,'Подт Отж'!$T$2:$U$72,2,1),IF(G57=12,VLOOKUP(L57,'Подт Отж'!$W$2:$X$72,2,1),""))))</f>
        <v>0</v>
      </c>
      <c r="N57" s="75"/>
      <c r="O57" s="64">
        <f ca="1">IF(G57=15,VLOOKUP(N57,'Подъем туловища'!$M$2:$N$72,2,1),IF(G57=14,VLOOKUP(N57,'Подъем туловища'!$P$2:$Q$72,2,1),IF(G57=13,VLOOKUP(N57,'Подъем туловища'!$S$2:$T$72,2,1),IF(G57=12,VLOOKUP(N57,'Подъем туловища'!$V$2:$W$72,2,1),""))))</f>
        <v>0</v>
      </c>
      <c r="P57" s="75">
        <v>-40</v>
      </c>
      <c r="Q57" s="64">
        <f ca="1">IF(G57=15,VLOOKUP(P57,'Наклон вперед'!$M$2:$N$72,2,1),IF(G57=14,VLOOKUP(P57,'Наклон вперед'!$P$2:$Q$72,2,1),IF(G57=13,VLOOKUP(P57,'Наклон вперед'!$S$2:$T$72,2,1),IF(G57=12,VLOOKUP(P57,'Наклон вперед'!$V$2:$W$72,2,1),""))))</f>
        <v>0</v>
      </c>
      <c r="R57" s="75"/>
      <c r="S57" s="64">
        <f ca="1">IF(G57=15,VLOOKUP(R57,'Прыжок с места'!$M$2:$N$72,2,1),IF(G57=14,VLOOKUP(R57,'Прыжок с места'!$P$2:$Q$72,2,1),IF(G57=13,VLOOKUP(R57,'Прыжок с места'!$S$2:$T$72,2,1),IF(G57=12,VLOOKUP(R57,'Прыжок с места'!$V$2:$W$72,2,1),""))))</f>
        <v>0</v>
      </c>
      <c r="T57" s="76">
        <f t="shared" ca="1" si="1"/>
        <v>0</v>
      </c>
      <c r="U57" s="76">
        <f t="shared" ca="1" si="2"/>
        <v>11</v>
      </c>
    </row>
    <row r="58" spans="1:21" x14ac:dyDescent="0.25">
      <c r="A58" s="71">
        <v>51</v>
      </c>
      <c r="B58" s="70"/>
      <c r="C58" s="71" t="s">
        <v>37</v>
      </c>
      <c r="D58" s="71"/>
      <c r="E58" s="71"/>
      <c r="F58" s="72">
        <v>39597</v>
      </c>
      <c r="G58" s="63">
        <f t="shared" ca="1" si="3"/>
        <v>13</v>
      </c>
      <c r="H58" s="73"/>
      <c r="I58" s="64">
        <f ca="1">IF(G58=15,VLOOKUP(H58,'Бег 1000 м'!$N$2:$O$194,2,1),IF(G58=14,VLOOKUP(H58,'Бег 1000 м'!$Q$2:$R$194,2,1),IF(G58=13,VLOOKUP(H58,'Бег 1000 м'!$T$2:$U$204,2,1),IF(G58=12,VLOOKUP(H58,'Бег 1000 м'!$W$2:$X$214,2,1),""))))</f>
        <v>0</v>
      </c>
      <c r="J58" s="74"/>
      <c r="K58" s="64">
        <f ca="1">IF(G58=15,VLOOKUP(J58,'Бег 60 м'!$M$2:$N$74,2,1),IF(G58=14,VLOOKUP(J58,'Бег 60 м'!$P$2:$Q$74,2,1),IF(G58=13,VLOOKUP(J58,'Бег 60 м'!$S$2:$T$74,2,1),IF(G58=12,VLOOKUP(J58,'Бег 60 м'!$V$2:$W$74,2,1),""))))</f>
        <v>0</v>
      </c>
      <c r="L58" s="75"/>
      <c r="M58" s="64">
        <f ca="1">IF(G58=15,VLOOKUP(L58,'Подт Отж'!$N$2:$O$72,2,1),IF(G58=14,VLOOKUP(L58,'Подт Отж'!$Q$2:$R$72,2,1),IF(G58=13,VLOOKUP(L58,'Подт Отж'!$T$2:$U$72,2,1),IF(G58=12,VLOOKUP(L58,'Подт Отж'!$W$2:$X$72,2,1),""))))</f>
        <v>0</v>
      </c>
      <c r="N58" s="75"/>
      <c r="O58" s="64">
        <f ca="1">IF(G58=15,VLOOKUP(N58,'Подъем туловища'!$M$2:$N$72,2,1),IF(G58=14,VLOOKUP(N58,'Подъем туловища'!$P$2:$Q$72,2,1),IF(G58=13,VLOOKUP(N58,'Подъем туловища'!$S$2:$T$72,2,1),IF(G58=12,VLOOKUP(N58,'Подъем туловища'!$V$2:$W$72,2,1),""))))</f>
        <v>0</v>
      </c>
      <c r="P58" s="75">
        <v>-40</v>
      </c>
      <c r="Q58" s="64">
        <f ca="1">IF(G58=15,VLOOKUP(P58,'Наклон вперед'!$M$2:$N$72,2,1),IF(G58=14,VLOOKUP(P58,'Наклон вперед'!$P$2:$Q$72,2,1),IF(G58=13,VLOOKUP(P58,'Наклон вперед'!$S$2:$T$72,2,1),IF(G58=12,VLOOKUP(P58,'Наклон вперед'!$V$2:$W$72,2,1),""))))</f>
        <v>0</v>
      </c>
      <c r="R58" s="75"/>
      <c r="S58" s="64">
        <f ca="1">IF(G58=15,VLOOKUP(R58,'Прыжок с места'!$M$2:$N$72,2,1),IF(G58=14,VLOOKUP(R58,'Прыжок с места'!$P$2:$Q$72,2,1),IF(G58=13,VLOOKUP(R58,'Прыжок с места'!$S$2:$T$72,2,1),IF(G58=12,VLOOKUP(R58,'Прыжок с места'!$V$2:$W$72,2,1),""))))</f>
        <v>0</v>
      </c>
      <c r="T58" s="76">
        <f t="shared" ca="1" si="1"/>
        <v>0</v>
      </c>
      <c r="U58" s="76">
        <f t="shared" ca="1" si="2"/>
        <v>11</v>
      </c>
    </row>
    <row r="59" spans="1:21" x14ac:dyDescent="0.25">
      <c r="A59" s="71">
        <v>52</v>
      </c>
      <c r="B59" s="70"/>
      <c r="C59" s="71" t="s">
        <v>37</v>
      </c>
      <c r="D59" s="71"/>
      <c r="E59" s="71"/>
      <c r="F59" s="72">
        <v>39597</v>
      </c>
      <c r="G59" s="63">
        <f t="shared" ca="1" si="3"/>
        <v>13</v>
      </c>
      <c r="H59" s="73"/>
      <c r="I59" s="64">
        <f ca="1">IF(G59=15,VLOOKUP(H59,'Бег 1000 м'!$N$2:$O$194,2,1),IF(G59=14,VLOOKUP(H59,'Бег 1000 м'!$Q$2:$R$194,2,1),IF(G59=13,VLOOKUP(H59,'Бег 1000 м'!$T$2:$U$204,2,1),IF(G59=12,VLOOKUP(H59,'Бег 1000 м'!$W$2:$X$214,2,1),""))))</f>
        <v>0</v>
      </c>
      <c r="J59" s="74"/>
      <c r="K59" s="64">
        <f ca="1">IF(G59=15,VLOOKUP(J59,'Бег 60 м'!$M$2:$N$74,2,1),IF(G59=14,VLOOKUP(J59,'Бег 60 м'!$P$2:$Q$74,2,1),IF(G59=13,VLOOKUP(J59,'Бег 60 м'!$S$2:$T$74,2,1),IF(G59=12,VLOOKUP(J59,'Бег 60 м'!$V$2:$W$74,2,1),""))))</f>
        <v>0</v>
      </c>
      <c r="L59" s="75"/>
      <c r="M59" s="64">
        <f ca="1">IF(G59=15,VLOOKUP(L59,'Подт Отж'!$N$2:$O$72,2,1),IF(G59=14,VLOOKUP(L59,'Подт Отж'!$Q$2:$R$72,2,1),IF(G59=13,VLOOKUP(L59,'Подт Отж'!$T$2:$U$72,2,1),IF(G59=12,VLOOKUP(L59,'Подт Отж'!$W$2:$X$72,2,1),""))))</f>
        <v>0</v>
      </c>
      <c r="N59" s="75"/>
      <c r="O59" s="64">
        <f ca="1">IF(G59=15,VLOOKUP(N59,'Подъем туловища'!$M$2:$N$72,2,1),IF(G59=14,VLOOKUP(N59,'Подъем туловища'!$P$2:$Q$72,2,1),IF(G59=13,VLOOKUP(N59,'Подъем туловища'!$S$2:$T$72,2,1),IF(G59=12,VLOOKUP(N59,'Подъем туловища'!$V$2:$W$72,2,1),""))))</f>
        <v>0</v>
      </c>
      <c r="P59" s="75">
        <v>-40</v>
      </c>
      <c r="Q59" s="64">
        <f ca="1">IF(G59=15,VLOOKUP(P59,'Наклон вперед'!$M$2:$N$72,2,1),IF(G59=14,VLOOKUP(P59,'Наклон вперед'!$P$2:$Q$72,2,1),IF(G59=13,VLOOKUP(P59,'Наклон вперед'!$S$2:$T$72,2,1),IF(G59=12,VLOOKUP(P59,'Наклон вперед'!$V$2:$W$72,2,1),""))))</f>
        <v>0</v>
      </c>
      <c r="R59" s="75"/>
      <c r="S59" s="64">
        <f ca="1">IF(G59=15,VLOOKUP(R59,'Прыжок с места'!$M$2:$N$72,2,1),IF(G59=14,VLOOKUP(R59,'Прыжок с места'!$P$2:$Q$72,2,1),IF(G59=13,VLOOKUP(R59,'Прыжок с места'!$S$2:$T$72,2,1),IF(G59=12,VLOOKUP(R59,'Прыжок с места'!$V$2:$W$72,2,1),""))))</f>
        <v>0</v>
      </c>
      <c r="T59" s="76">
        <f t="shared" ca="1" si="1"/>
        <v>0</v>
      </c>
      <c r="U59" s="76">
        <f t="shared" ca="1" si="2"/>
        <v>11</v>
      </c>
    </row>
    <row r="60" spans="1:21" x14ac:dyDescent="0.25">
      <c r="A60" s="71">
        <v>53</v>
      </c>
      <c r="B60" s="70"/>
      <c r="C60" s="71" t="s">
        <v>37</v>
      </c>
      <c r="D60" s="71"/>
      <c r="E60" s="71"/>
      <c r="F60" s="72">
        <v>39597</v>
      </c>
      <c r="G60" s="63">
        <f t="shared" ca="1" si="3"/>
        <v>13</v>
      </c>
      <c r="H60" s="73"/>
      <c r="I60" s="64">
        <f ca="1">IF(G60=15,VLOOKUP(H60,'Бег 1000 м'!$N$2:$O$194,2,1),IF(G60=14,VLOOKUP(H60,'Бег 1000 м'!$Q$2:$R$194,2,1),IF(G60=13,VLOOKUP(H60,'Бег 1000 м'!$T$2:$U$204,2,1),IF(G60=12,VLOOKUP(H60,'Бег 1000 м'!$W$2:$X$214,2,1),""))))</f>
        <v>0</v>
      </c>
      <c r="J60" s="74"/>
      <c r="K60" s="64">
        <f ca="1">IF(G60=15,VLOOKUP(J60,'Бег 60 м'!$M$2:$N$74,2,1),IF(G60=14,VLOOKUP(J60,'Бег 60 м'!$P$2:$Q$74,2,1),IF(G60=13,VLOOKUP(J60,'Бег 60 м'!$S$2:$T$74,2,1),IF(G60=12,VLOOKUP(J60,'Бег 60 м'!$V$2:$W$74,2,1),""))))</f>
        <v>0</v>
      </c>
      <c r="L60" s="75"/>
      <c r="M60" s="64">
        <f ca="1">IF(G60=15,VLOOKUP(L60,'Подт Отж'!$N$2:$O$72,2,1),IF(G60=14,VLOOKUP(L60,'Подт Отж'!$Q$2:$R$72,2,1),IF(G60=13,VLOOKUP(L60,'Подт Отж'!$T$2:$U$72,2,1),IF(G60=12,VLOOKUP(L60,'Подт Отж'!$W$2:$X$72,2,1),""))))</f>
        <v>0</v>
      </c>
      <c r="N60" s="75"/>
      <c r="O60" s="64">
        <f ca="1">IF(G60=15,VLOOKUP(N60,'Подъем туловища'!$M$2:$N$72,2,1),IF(G60=14,VLOOKUP(N60,'Подъем туловища'!$P$2:$Q$72,2,1),IF(G60=13,VLOOKUP(N60,'Подъем туловища'!$S$2:$T$72,2,1),IF(G60=12,VLOOKUP(N60,'Подъем туловища'!$V$2:$W$72,2,1),""))))</f>
        <v>0</v>
      </c>
      <c r="P60" s="75">
        <v>-40</v>
      </c>
      <c r="Q60" s="64">
        <f ca="1">IF(G60=15,VLOOKUP(P60,'Наклон вперед'!$M$2:$N$72,2,1),IF(G60=14,VLOOKUP(P60,'Наклон вперед'!$P$2:$Q$72,2,1),IF(G60=13,VLOOKUP(P60,'Наклон вперед'!$S$2:$T$72,2,1),IF(G60=12,VLOOKUP(P60,'Наклон вперед'!$V$2:$W$72,2,1),""))))</f>
        <v>0</v>
      </c>
      <c r="R60" s="75"/>
      <c r="S60" s="64">
        <f ca="1">IF(G60=15,VLOOKUP(R60,'Прыжок с места'!$M$2:$N$72,2,1),IF(G60=14,VLOOKUP(R60,'Прыжок с места'!$P$2:$Q$72,2,1),IF(G60=13,VLOOKUP(R60,'Прыжок с места'!$S$2:$T$72,2,1),IF(G60=12,VLOOKUP(R60,'Прыжок с места'!$V$2:$W$72,2,1),""))))</f>
        <v>0</v>
      </c>
      <c r="T60" s="76">
        <f t="shared" ca="1" si="1"/>
        <v>0</v>
      </c>
      <c r="U60" s="76">
        <f t="shared" ca="1" si="2"/>
        <v>11</v>
      </c>
    </row>
    <row r="61" spans="1:21" x14ac:dyDescent="0.25">
      <c r="A61" s="71">
        <v>54</v>
      </c>
      <c r="B61" s="70"/>
      <c r="C61" s="71" t="s">
        <v>37</v>
      </c>
      <c r="D61" s="71"/>
      <c r="E61" s="71"/>
      <c r="F61" s="72">
        <v>39597</v>
      </c>
      <c r="G61" s="63">
        <f t="shared" ca="1" si="3"/>
        <v>13</v>
      </c>
      <c r="H61" s="73"/>
      <c r="I61" s="64">
        <f ca="1">IF(G61=15,VLOOKUP(H61,'Бег 1000 м'!$N$2:$O$194,2,1),IF(G61=14,VLOOKUP(H61,'Бег 1000 м'!$Q$2:$R$194,2,1),IF(G61=13,VLOOKUP(H61,'Бег 1000 м'!$T$2:$U$204,2,1),IF(G61=12,VLOOKUP(H61,'Бег 1000 м'!$W$2:$X$214,2,1),""))))</f>
        <v>0</v>
      </c>
      <c r="J61" s="74"/>
      <c r="K61" s="64">
        <f ca="1">IF(G61=15,VLOOKUP(J61,'Бег 60 м'!$M$2:$N$74,2,1),IF(G61=14,VLOOKUP(J61,'Бег 60 м'!$P$2:$Q$74,2,1),IF(G61=13,VLOOKUP(J61,'Бег 60 м'!$S$2:$T$74,2,1),IF(G61=12,VLOOKUP(J61,'Бег 60 м'!$V$2:$W$74,2,1),""))))</f>
        <v>0</v>
      </c>
      <c r="L61" s="75"/>
      <c r="M61" s="64">
        <f ca="1">IF(G61=15,VLOOKUP(L61,'Подт Отж'!$N$2:$O$72,2,1),IF(G61=14,VLOOKUP(L61,'Подт Отж'!$Q$2:$R$72,2,1),IF(G61=13,VLOOKUP(L61,'Подт Отж'!$T$2:$U$72,2,1),IF(G61=12,VLOOKUP(L61,'Подт Отж'!$W$2:$X$72,2,1),""))))</f>
        <v>0</v>
      </c>
      <c r="N61" s="75"/>
      <c r="O61" s="64">
        <f ca="1">IF(G61=15,VLOOKUP(N61,'Подъем туловища'!$M$2:$N$72,2,1),IF(G61=14,VLOOKUP(N61,'Подъем туловища'!$P$2:$Q$72,2,1),IF(G61=13,VLOOKUP(N61,'Подъем туловища'!$S$2:$T$72,2,1),IF(G61=12,VLOOKUP(N61,'Подъем туловища'!$V$2:$W$72,2,1),""))))</f>
        <v>0</v>
      </c>
      <c r="P61" s="75">
        <v>-40</v>
      </c>
      <c r="Q61" s="64">
        <f ca="1">IF(G61=15,VLOOKUP(P61,'Наклон вперед'!$M$2:$N$72,2,1),IF(G61=14,VLOOKUP(P61,'Наклон вперед'!$P$2:$Q$72,2,1),IF(G61=13,VLOOKUP(P61,'Наклон вперед'!$S$2:$T$72,2,1),IF(G61=12,VLOOKUP(P61,'Наклон вперед'!$V$2:$W$72,2,1),""))))</f>
        <v>0</v>
      </c>
      <c r="R61" s="75"/>
      <c r="S61" s="64">
        <f ca="1">IF(G61=15,VLOOKUP(R61,'Прыжок с места'!$M$2:$N$72,2,1),IF(G61=14,VLOOKUP(R61,'Прыжок с места'!$P$2:$Q$72,2,1),IF(G61=13,VLOOKUP(R61,'Прыжок с места'!$S$2:$T$72,2,1),IF(G61=12,VLOOKUP(R61,'Прыжок с места'!$V$2:$W$72,2,1),""))))</f>
        <v>0</v>
      </c>
      <c r="T61" s="76">
        <f t="shared" ca="1" si="1"/>
        <v>0</v>
      </c>
      <c r="U61" s="76">
        <f t="shared" ca="1" si="2"/>
        <v>11</v>
      </c>
    </row>
    <row r="62" spans="1:21" x14ac:dyDescent="0.25">
      <c r="A62" s="71">
        <v>55</v>
      </c>
      <c r="B62" s="70"/>
      <c r="C62" s="71" t="s">
        <v>37</v>
      </c>
      <c r="D62" s="71"/>
      <c r="E62" s="71"/>
      <c r="F62" s="72">
        <v>39597</v>
      </c>
      <c r="G62" s="63">
        <f t="shared" ca="1" si="3"/>
        <v>13</v>
      </c>
      <c r="H62" s="73"/>
      <c r="I62" s="64">
        <f ca="1">IF(G62=15,VLOOKUP(H62,'Бег 1000 м'!$N$2:$O$194,2,1),IF(G62=14,VLOOKUP(H62,'Бег 1000 м'!$Q$2:$R$194,2,1),IF(G62=13,VLOOKUP(H62,'Бег 1000 м'!$T$2:$U$204,2,1),IF(G62=12,VLOOKUP(H62,'Бег 1000 м'!$W$2:$X$214,2,1),""))))</f>
        <v>0</v>
      </c>
      <c r="J62" s="74"/>
      <c r="K62" s="64">
        <f ca="1">IF(G62=15,VLOOKUP(J62,'Бег 60 м'!$M$2:$N$74,2,1),IF(G62=14,VLOOKUP(J62,'Бег 60 м'!$P$2:$Q$74,2,1),IF(G62=13,VLOOKUP(J62,'Бег 60 м'!$S$2:$T$74,2,1),IF(G62=12,VLOOKUP(J62,'Бег 60 м'!$V$2:$W$74,2,1),""))))</f>
        <v>0</v>
      </c>
      <c r="L62" s="75"/>
      <c r="M62" s="64">
        <f ca="1">IF(G62=15,VLOOKUP(L62,'Подт Отж'!$N$2:$O$72,2,1),IF(G62=14,VLOOKUP(L62,'Подт Отж'!$Q$2:$R$72,2,1),IF(G62=13,VLOOKUP(L62,'Подт Отж'!$T$2:$U$72,2,1),IF(G62=12,VLOOKUP(L62,'Подт Отж'!$W$2:$X$72,2,1),""))))</f>
        <v>0</v>
      </c>
      <c r="N62" s="75"/>
      <c r="O62" s="64">
        <f ca="1">IF(G62=15,VLOOKUP(N62,'Подъем туловища'!$M$2:$N$72,2,1),IF(G62=14,VLOOKUP(N62,'Подъем туловища'!$P$2:$Q$72,2,1),IF(G62=13,VLOOKUP(N62,'Подъем туловища'!$S$2:$T$72,2,1),IF(G62=12,VLOOKUP(N62,'Подъем туловища'!$V$2:$W$72,2,1),""))))</f>
        <v>0</v>
      </c>
      <c r="P62" s="75">
        <v>-40</v>
      </c>
      <c r="Q62" s="64">
        <f ca="1">IF(G62=15,VLOOKUP(P62,'Наклон вперед'!$M$2:$N$72,2,1),IF(G62=14,VLOOKUP(P62,'Наклон вперед'!$P$2:$Q$72,2,1),IF(G62=13,VLOOKUP(P62,'Наклон вперед'!$S$2:$T$72,2,1),IF(G62=12,VLOOKUP(P62,'Наклон вперед'!$V$2:$W$72,2,1),""))))</f>
        <v>0</v>
      </c>
      <c r="R62" s="75"/>
      <c r="S62" s="64">
        <f ca="1">IF(G62=15,VLOOKUP(R62,'Прыжок с места'!$M$2:$N$72,2,1),IF(G62=14,VLOOKUP(R62,'Прыжок с места'!$P$2:$Q$72,2,1),IF(G62=13,VLOOKUP(R62,'Прыжок с места'!$S$2:$T$72,2,1),IF(G62=12,VLOOKUP(R62,'Прыжок с места'!$V$2:$W$72,2,1),""))))</f>
        <v>0</v>
      </c>
      <c r="T62" s="76">
        <f t="shared" ca="1" si="1"/>
        <v>0</v>
      </c>
      <c r="U62" s="76">
        <f t="shared" ca="1" si="2"/>
        <v>11</v>
      </c>
    </row>
    <row r="63" spans="1:21" x14ac:dyDescent="0.25">
      <c r="A63" s="71">
        <v>56</v>
      </c>
      <c r="B63" s="70"/>
      <c r="C63" s="71" t="s">
        <v>37</v>
      </c>
      <c r="D63" s="71"/>
      <c r="E63" s="71"/>
      <c r="F63" s="72">
        <v>39597</v>
      </c>
      <c r="G63" s="63">
        <f t="shared" ca="1" si="3"/>
        <v>13</v>
      </c>
      <c r="H63" s="73"/>
      <c r="I63" s="64">
        <f ca="1">IF(G63=15,VLOOKUP(H63,'Бег 1000 м'!$N$2:$O$194,2,1),IF(G63=14,VLOOKUP(H63,'Бег 1000 м'!$Q$2:$R$194,2,1),IF(G63=13,VLOOKUP(H63,'Бег 1000 м'!$T$2:$U$204,2,1),IF(G63=12,VLOOKUP(H63,'Бег 1000 м'!$W$2:$X$214,2,1),""))))</f>
        <v>0</v>
      </c>
      <c r="J63" s="74"/>
      <c r="K63" s="64">
        <f ca="1">IF(G63=15,VLOOKUP(J63,'Бег 60 м'!$M$2:$N$74,2,1),IF(G63=14,VLOOKUP(J63,'Бег 60 м'!$P$2:$Q$74,2,1),IF(G63=13,VLOOKUP(J63,'Бег 60 м'!$S$2:$T$74,2,1),IF(G63=12,VLOOKUP(J63,'Бег 60 м'!$V$2:$W$74,2,1),""))))</f>
        <v>0</v>
      </c>
      <c r="L63" s="75"/>
      <c r="M63" s="64">
        <f ca="1">IF(G63=15,VLOOKUP(L63,'Подт Отж'!$N$2:$O$72,2,1),IF(G63=14,VLOOKUP(L63,'Подт Отж'!$Q$2:$R$72,2,1),IF(G63=13,VLOOKUP(L63,'Подт Отж'!$T$2:$U$72,2,1),IF(G63=12,VLOOKUP(L63,'Подт Отж'!$W$2:$X$72,2,1),""))))</f>
        <v>0</v>
      </c>
      <c r="N63" s="75"/>
      <c r="O63" s="64">
        <f ca="1">IF(G63=15,VLOOKUP(N63,'Подъем туловища'!$M$2:$N$72,2,1),IF(G63=14,VLOOKUP(N63,'Подъем туловища'!$P$2:$Q$72,2,1),IF(G63=13,VLOOKUP(N63,'Подъем туловища'!$S$2:$T$72,2,1),IF(G63=12,VLOOKUP(N63,'Подъем туловища'!$V$2:$W$72,2,1),""))))</f>
        <v>0</v>
      </c>
      <c r="P63" s="75">
        <v>5</v>
      </c>
      <c r="Q63" s="64">
        <f ca="1">IF(G63=15,VLOOKUP(P63,'Наклон вперед'!$M$2:$N$72,2,1),IF(G63=14,VLOOKUP(P63,'Наклон вперед'!$P$2:$Q$72,2,1),IF(G63=13,VLOOKUP(P63,'Наклон вперед'!$S$2:$T$72,2,1),IF(G63=12,VLOOKUP(P63,'Наклон вперед'!$V$2:$W$72,2,1),""))))</f>
        <v>14</v>
      </c>
      <c r="R63" s="75"/>
      <c r="S63" s="64">
        <f ca="1">IF(G63=15,VLOOKUP(R63,'Прыжок с места'!$M$2:$N$72,2,1),IF(G63=14,VLOOKUP(R63,'Прыжок с места'!$P$2:$Q$72,2,1),IF(G63=13,VLOOKUP(R63,'Прыжок с места'!$S$2:$T$72,2,1),IF(G63=12,VLOOKUP(R63,'Прыжок с места'!$V$2:$W$72,2,1),""))))</f>
        <v>0</v>
      </c>
      <c r="T63" s="76">
        <f t="shared" ca="1" si="1"/>
        <v>14</v>
      </c>
      <c r="U63" s="76">
        <f t="shared" ca="1" si="2"/>
        <v>8</v>
      </c>
    </row>
    <row r="64" spans="1:21" x14ac:dyDescent="0.25">
      <c r="A64" s="71">
        <v>57</v>
      </c>
      <c r="B64" s="70"/>
      <c r="C64" s="71" t="s">
        <v>37</v>
      </c>
      <c r="D64" s="71"/>
      <c r="E64" s="71"/>
      <c r="F64" s="72">
        <v>39597</v>
      </c>
      <c r="G64" s="63">
        <f t="shared" ca="1" si="3"/>
        <v>13</v>
      </c>
      <c r="H64" s="73"/>
      <c r="I64" s="64">
        <f ca="1">IF(G64=15,VLOOKUP(H64,'Бег 1000 м'!$N$2:$O$194,2,1),IF(G64=14,VLOOKUP(H64,'Бег 1000 м'!$Q$2:$R$194,2,1),IF(G64=13,VLOOKUP(H64,'Бег 1000 м'!$T$2:$U$204,2,1),IF(G64=12,VLOOKUP(H64,'Бег 1000 м'!$W$2:$X$214,2,1),""))))</f>
        <v>0</v>
      </c>
      <c r="J64" s="74"/>
      <c r="K64" s="64">
        <f ca="1">IF(G64=15,VLOOKUP(J64,'Бег 60 м'!$M$2:$N$74,2,1),IF(G64=14,VLOOKUP(J64,'Бег 60 м'!$P$2:$Q$74,2,1),IF(G64=13,VLOOKUP(J64,'Бег 60 м'!$S$2:$T$74,2,1),IF(G64=12,VLOOKUP(J64,'Бег 60 м'!$V$2:$W$74,2,1),""))))</f>
        <v>0</v>
      </c>
      <c r="L64" s="75"/>
      <c r="M64" s="64">
        <f ca="1">IF(G64=15,VLOOKUP(L64,'Подт Отж'!$N$2:$O$72,2,1),IF(G64=14,VLOOKUP(L64,'Подт Отж'!$Q$2:$R$72,2,1),IF(G64=13,VLOOKUP(L64,'Подт Отж'!$T$2:$U$72,2,1),IF(G64=12,VLOOKUP(L64,'Подт Отж'!$W$2:$X$72,2,1),""))))</f>
        <v>0</v>
      </c>
      <c r="N64" s="75"/>
      <c r="O64" s="64">
        <f ca="1">IF(G64=15,VLOOKUP(N64,'Подъем туловища'!$M$2:$N$72,2,1),IF(G64=14,VLOOKUP(N64,'Подъем туловища'!$P$2:$Q$72,2,1),IF(G64=13,VLOOKUP(N64,'Подъем туловища'!$S$2:$T$72,2,1),IF(G64=12,VLOOKUP(N64,'Подъем туловища'!$V$2:$W$72,2,1),""))))</f>
        <v>0</v>
      </c>
      <c r="P64" s="75">
        <v>-40</v>
      </c>
      <c r="Q64" s="64">
        <f ca="1">IF(G64=15,VLOOKUP(P64,'Наклон вперед'!$M$2:$N$72,2,1),IF(G64=14,VLOOKUP(P64,'Наклон вперед'!$P$2:$Q$72,2,1),IF(G64=13,VLOOKUP(P64,'Наклон вперед'!$S$2:$T$72,2,1),IF(G64=12,VLOOKUP(P64,'Наклон вперед'!$V$2:$W$72,2,1),""))))</f>
        <v>0</v>
      </c>
      <c r="R64" s="75"/>
      <c r="S64" s="64">
        <f ca="1">IF(G64=15,VLOOKUP(R64,'Прыжок с места'!$M$2:$N$72,2,1),IF(G64=14,VLOOKUP(R64,'Прыжок с места'!$P$2:$Q$72,2,1),IF(G64=13,VLOOKUP(R64,'Прыжок с места'!$S$2:$T$72,2,1),IF(G64=12,VLOOKUP(R64,'Прыжок с места'!$V$2:$W$72,2,1),""))))</f>
        <v>0</v>
      </c>
      <c r="T64" s="76">
        <f t="shared" ca="1" si="1"/>
        <v>0</v>
      </c>
      <c r="U64" s="76">
        <f t="shared" ca="1" si="2"/>
        <v>11</v>
      </c>
    </row>
    <row r="65" spans="1:21" x14ac:dyDescent="0.25">
      <c r="A65" s="71">
        <v>58</v>
      </c>
      <c r="B65" s="70"/>
      <c r="C65" s="71" t="s">
        <v>37</v>
      </c>
      <c r="D65" s="71"/>
      <c r="E65" s="71"/>
      <c r="F65" s="72">
        <v>39597</v>
      </c>
      <c r="G65" s="63">
        <f t="shared" ca="1" si="3"/>
        <v>13</v>
      </c>
      <c r="H65" s="73"/>
      <c r="I65" s="64">
        <f ca="1">IF(G65=15,VLOOKUP(H65,'Бег 1000 м'!$N$2:$O$194,2,1),IF(G65=14,VLOOKUP(H65,'Бег 1000 м'!$Q$2:$R$194,2,1),IF(G65=13,VLOOKUP(H65,'Бег 1000 м'!$T$2:$U$204,2,1),IF(G65=12,VLOOKUP(H65,'Бег 1000 м'!$W$2:$X$214,2,1),""))))</f>
        <v>0</v>
      </c>
      <c r="J65" s="74"/>
      <c r="K65" s="64">
        <f ca="1">IF(G65=15,VLOOKUP(J65,'Бег 60 м'!$M$2:$N$74,2,1),IF(G65=14,VLOOKUP(J65,'Бег 60 м'!$P$2:$Q$74,2,1),IF(G65=13,VLOOKUP(J65,'Бег 60 м'!$S$2:$T$74,2,1),IF(G65=12,VLOOKUP(J65,'Бег 60 м'!$V$2:$W$74,2,1),""))))</f>
        <v>0</v>
      </c>
      <c r="L65" s="75"/>
      <c r="M65" s="64">
        <f ca="1">IF(G65=15,VLOOKUP(L65,'Подт Отж'!$N$2:$O$72,2,1),IF(G65=14,VLOOKUP(L65,'Подт Отж'!$Q$2:$R$72,2,1),IF(G65=13,VLOOKUP(L65,'Подт Отж'!$T$2:$U$72,2,1),IF(G65=12,VLOOKUP(L65,'Подт Отж'!$W$2:$X$72,2,1),""))))</f>
        <v>0</v>
      </c>
      <c r="N65" s="75"/>
      <c r="O65" s="64">
        <f ca="1">IF(G65=15,VLOOKUP(N65,'Подъем туловища'!$M$2:$N$72,2,1),IF(G65=14,VLOOKUP(N65,'Подъем туловища'!$P$2:$Q$72,2,1),IF(G65=13,VLOOKUP(N65,'Подъем туловища'!$S$2:$T$72,2,1),IF(G65=12,VLOOKUP(N65,'Подъем туловища'!$V$2:$W$72,2,1),""))))</f>
        <v>0</v>
      </c>
      <c r="P65" s="75">
        <v>-40</v>
      </c>
      <c r="Q65" s="64">
        <f ca="1">IF(G65=15,VLOOKUP(P65,'Наклон вперед'!$M$2:$N$72,2,1),IF(G65=14,VLOOKUP(P65,'Наклон вперед'!$P$2:$Q$72,2,1),IF(G65=13,VLOOKUP(P65,'Наклон вперед'!$S$2:$T$72,2,1),IF(G65=12,VLOOKUP(P65,'Наклон вперед'!$V$2:$W$72,2,1),""))))</f>
        <v>0</v>
      </c>
      <c r="R65" s="75"/>
      <c r="S65" s="64">
        <f ca="1">IF(G65=15,VLOOKUP(R65,'Прыжок с места'!$M$2:$N$72,2,1),IF(G65=14,VLOOKUP(R65,'Прыжок с места'!$P$2:$Q$72,2,1),IF(G65=13,VLOOKUP(R65,'Прыжок с места'!$S$2:$T$72,2,1),IF(G65=12,VLOOKUP(R65,'Прыжок с места'!$V$2:$W$72,2,1),""))))</f>
        <v>0</v>
      </c>
      <c r="T65" s="76">
        <f t="shared" ca="1" si="1"/>
        <v>0</v>
      </c>
      <c r="U65" s="76">
        <f t="shared" ca="1" si="2"/>
        <v>11</v>
      </c>
    </row>
    <row r="66" spans="1:21" x14ac:dyDescent="0.25">
      <c r="A66" s="71">
        <v>59</v>
      </c>
      <c r="B66" s="70"/>
      <c r="C66" s="71" t="s">
        <v>37</v>
      </c>
      <c r="D66" s="71"/>
      <c r="E66" s="71"/>
      <c r="F66" s="72">
        <v>39597</v>
      </c>
      <c r="G66" s="63">
        <f t="shared" ca="1" si="3"/>
        <v>13</v>
      </c>
      <c r="H66" s="73"/>
      <c r="I66" s="64">
        <f ca="1">IF(G66=15,VLOOKUP(H66,'Бег 1000 м'!$N$2:$O$194,2,1),IF(G66=14,VLOOKUP(H66,'Бег 1000 м'!$Q$2:$R$194,2,1),IF(G66=13,VLOOKUP(H66,'Бег 1000 м'!$T$2:$U$204,2,1),IF(G66=12,VLOOKUP(H66,'Бег 1000 м'!$W$2:$X$214,2,1),""))))</f>
        <v>0</v>
      </c>
      <c r="J66" s="74"/>
      <c r="K66" s="64">
        <f ca="1">IF(G66=15,VLOOKUP(J66,'Бег 60 м'!$M$2:$N$74,2,1),IF(G66=14,VLOOKUP(J66,'Бег 60 м'!$P$2:$Q$74,2,1),IF(G66=13,VLOOKUP(J66,'Бег 60 м'!$S$2:$T$74,2,1),IF(G66=12,VLOOKUP(J66,'Бег 60 м'!$V$2:$W$74,2,1),""))))</f>
        <v>0</v>
      </c>
      <c r="L66" s="75"/>
      <c r="M66" s="64">
        <f ca="1">IF(G66=15,VLOOKUP(L66,'Подт Отж'!$N$2:$O$72,2,1),IF(G66=14,VLOOKUP(L66,'Подт Отж'!$Q$2:$R$72,2,1),IF(G66=13,VLOOKUP(L66,'Подт Отж'!$T$2:$U$72,2,1),IF(G66=12,VLOOKUP(L66,'Подт Отж'!$W$2:$X$72,2,1),""))))</f>
        <v>0</v>
      </c>
      <c r="N66" s="75"/>
      <c r="O66" s="64">
        <f ca="1">IF(G66=15,VLOOKUP(N66,'Подъем туловища'!$M$2:$N$72,2,1),IF(G66=14,VLOOKUP(N66,'Подъем туловища'!$P$2:$Q$72,2,1),IF(G66=13,VLOOKUP(N66,'Подъем туловища'!$S$2:$T$72,2,1),IF(G66=12,VLOOKUP(N66,'Подъем туловища'!$V$2:$W$72,2,1),""))))</f>
        <v>0</v>
      </c>
      <c r="P66" s="75">
        <v>-40</v>
      </c>
      <c r="Q66" s="64">
        <f ca="1">IF(G66=15,VLOOKUP(P66,'Наклон вперед'!$M$2:$N$72,2,1),IF(G66=14,VLOOKUP(P66,'Наклон вперед'!$P$2:$Q$72,2,1),IF(G66=13,VLOOKUP(P66,'Наклон вперед'!$S$2:$T$72,2,1),IF(G66=12,VLOOKUP(P66,'Наклон вперед'!$V$2:$W$72,2,1),""))))</f>
        <v>0</v>
      </c>
      <c r="R66" s="75"/>
      <c r="S66" s="64">
        <f ca="1">IF(G66=15,VLOOKUP(R66,'Прыжок с места'!$M$2:$N$72,2,1),IF(G66=14,VLOOKUP(R66,'Прыжок с места'!$P$2:$Q$72,2,1),IF(G66=13,VLOOKUP(R66,'Прыжок с места'!$S$2:$T$72,2,1),IF(G66=12,VLOOKUP(R66,'Прыжок с места'!$V$2:$W$72,2,1),""))))</f>
        <v>0</v>
      </c>
      <c r="T66" s="76">
        <f t="shared" ca="1" si="1"/>
        <v>0</v>
      </c>
      <c r="U66" s="76">
        <f t="shared" ca="1" si="2"/>
        <v>11</v>
      </c>
    </row>
    <row r="67" spans="1:21" x14ac:dyDescent="0.25">
      <c r="A67" s="71">
        <v>60</v>
      </c>
      <c r="B67" s="70"/>
      <c r="C67" s="71" t="s">
        <v>37</v>
      </c>
      <c r="D67" s="71"/>
      <c r="E67" s="71"/>
      <c r="F67" s="72">
        <v>39597</v>
      </c>
      <c r="G67" s="63">
        <f t="shared" ca="1" si="3"/>
        <v>13</v>
      </c>
      <c r="H67" s="73"/>
      <c r="I67" s="64">
        <f ca="1">IF(G67=15,VLOOKUP(H67,'Бег 1000 м'!$N$2:$O$194,2,1),IF(G67=14,VLOOKUP(H67,'Бег 1000 м'!$Q$2:$R$194,2,1),IF(G67=13,VLOOKUP(H67,'Бег 1000 м'!$T$2:$U$204,2,1),IF(G67=12,VLOOKUP(H67,'Бег 1000 м'!$W$2:$X$214,2,1),""))))</f>
        <v>0</v>
      </c>
      <c r="J67" s="74"/>
      <c r="K67" s="64">
        <f ca="1">IF(G67=15,VLOOKUP(J67,'Бег 60 м'!$M$2:$N$74,2,1),IF(G67=14,VLOOKUP(J67,'Бег 60 м'!$P$2:$Q$74,2,1),IF(G67=13,VLOOKUP(J67,'Бег 60 м'!$S$2:$T$74,2,1),IF(G67=12,VLOOKUP(J67,'Бег 60 м'!$V$2:$W$74,2,1),""))))</f>
        <v>0</v>
      </c>
      <c r="L67" s="75"/>
      <c r="M67" s="64">
        <f ca="1">IF(G67=15,VLOOKUP(L67,'Подт Отж'!$N$2:$O$72,2,1),IF(G67=14,VLOOKUP(L67,'Подт Отж'!$Q$2:$R$72,2,1),IF(G67=13,VLOOKUP(L67,'Подт Отж'!$T$2:$U$72,2,1),IF(G67=12,VLOOKUP(L67,'Подт Отж'!$W$2:$X$72,2,1),""))))</f>
        <v>0</v>
      </c>
      <c r="N67" s="75"/>
      <c r="O67" s="64">
        <f ca="1">IF(G67=15,VLOOKUP(N67,'Подъем туловища'!$M$2:$N$72,2,1),IF(G67=14,VLOOKUP(N67,'Подъем туловища'!$P$2:$Q$72,2,1),IF(G67=13,VLOOKUP(N67,'Подъем туловища'!$S$2:$T$72,2,1),IF(G67=12,VLOOKUP(N67,'Подъем туловища'!$V$2:$W$72,2,1),""))))</f>
        <v>0</v>
      </c>
      <c r="P67" s="75">
        <v>-40</v>
      </c>
      <c r="Q67" s="64">
        <f ca="1">IF(G67=15,VLOOKUP(P67,'Наклон вперед'!$M$2:$N$72,2,1),IF(G67=14,VLOOKUP(P67,'Наклон вперед'!$P$2:$Q$72,2,1),IF(G67=13,VLOOKUP(P67,'Наклон вперед'!$S$2:$T$72,2,1),IF(G67=12,VLOOKUP(P67,'Наклон вперед'!$V$2:$W$72,2,1),""))))</f>
        <v>0</v>
      </c>
      <c r="R67" s="75"/>
      <c r="S67" s="64">
        <f ca="1">IF(G67=15,VLOOKUP(R67,'Прыжок с места'!$M$2:$N$72,2,1),IF(G67=14,VLOOKUP(R67,'Прыжок с места'!$P$2:$Q$72,2,1),IF(G67=13,VLOOKUP(R67,'Прыжок с места'!$S$2:$T$72,2,1),IF(G67=12,VLOOKUP(R67,'Прыжок с места'!$V$2:$W$72,2,1),""))))</f>
        <v>0</v>
      </c>
      <c r="T67" s="76">
        <f t="shared" ca="1" si="1"/>
        <v>0</v>
      </c>
      <c r="U67" s="76">
        <f t="shared" ca="1" si="2"/>
        <v>11</v>
      </c>
    </row>
    <row r="68" spans="1:21" x14ac:dyDescent="0.25">
      <c r="A68" s="71">
        <v>61</v>
      </c>
      <c r="B68" s="70"/>
      <c r="C68" s="71" t="s">
        <v>37</v>
      </c>
      <c r="D68" s="71"/>
      <c r="E68" s="71"/>
      <c r="F68" s="72">
        <v>39597</v>
      </c>
      <c r="G68" s="63">
        <f t="shared" ref="G68:G77" ca="1" si="4">DATEDIF(F68,$B$3,"y")</f>
        <v>13</v>
      </c>
      <c r="H68" s="73"/>
      <c r="I68" s="64">
        <f ca="1">IF(G68=15,VLOOKUP(H68,'Бег 1000 м'!$N$2:$O$194,2,1),IF(G68=14,VLOOKUP(H68,'Бег 1000 м'!$Q$2:$R$194,2,1),IF(G68=13,VLOOKUP(H68,'Бег 1000 м'!$T$2:$U$204,2,1),IF(G68=12,VLOOKUP(H68,'Бег 1000 м'!$W$2:$X$214,2,1),""))))</f>
        <v>0</v>
      </c>
      <c r="J68" s="74"/>
      <c r="K68" s="64">
        <f ca="1">IF(G68=15,VLOOKUP(J68,'Бег 60 м'!$M$2:$N$74,2,1),IF(G68=14,VLOOKUP(J68,'Бег 60 м'!$P$2:$Q$74,2,1),IF(G68=13,VLOOKUP(J68,'Бег 60 м'!$S$2:$T$74,2,1),IF(G68=12,VLOOKUP(J68,'Бег 60 м'!$V$2:$W$74,2,1),""))))</f>
        <v>0</v>
      </c>
      <c r="L68" s="75"/>
      <c r="M68" s="64">
        <f ca="1">IF(G68=15,VLOOKUP(L68,'Подт Отж'!$N$2:$O$72,2,1),IF(G68=14,VLOOKUP(L68,'Подт Отж'!$Q$2:$R$72,2,1),IF(G68=13,VLOOKUP(L68,'Подт Отж'!$T$2:$U$72,2,1),IF(G68=12,VLOOKUP(L68,'Подт Отж'!$W$2:$X$72,2,1),""))))</f>
        <v>0</v>
      </c>
      <c r="N68" s="75"/>
      <c r="O68" s="64">
        <f ca="1">IF(G68=15,VLOOKUP(N68,'Подъем туловища'!$M$2:$N$72,2,1),IF(G68=14,VLOOKUP(N68,'Подъем туловища'!$P$2:$Q$72,2,1),IF(G68=13,VLOOKUP(N68,'Подъем туловища'!$S$2:$T$72,2,1),IF(G68=12,VLOOKUP(N68,'Подъем туловища'!$V$2:$W$72,2,1),""))))</f>
        <v>0</v>
      </c>
      <c r="P68" s="75">
        <v>-40</v>
      </c>
      <c r="Q68" s="64">
        <f ca="1">IF(G68=15,VLOOKUP(P68,'Наклон вперед'!$M$2:$N$72,2,1),IF(G68=14,VLOOKUP(P68,'Наклон вперед'!$P$2:$Q$72,2,1),IF(G68=13,VLOOKUP(P68,'Наклон вперед'!$S$2:$T$72,2,1),IF(G68=12,VLOOKUP(P68,'Наклон вперед'!$V$2:$W$72,2,1),""))))</f>
        <v>0</v>
      </c>
      <c r="R68" s="75"/>
      <c r="S68" s="64">
        <f ca="1">IF(G68=15,VLOOKUP(R68,'Прыжок с места'!$M$2:$N$72,2,1),IF(G68=14,VLOOKUP(R68,'Прыжок с места'!$P$2:$Q$72,2,1),IF(G68=13,VLOOKUP(R68,'Прыжок с места'!$S$2:$T$72,2,1),IF(G68=12,VLOOKUP(R68,'Прыжок с места'!$V$2:$W$72,2,1),""))))</f>
        <v>0</v>
      </c>
      <c r="T68" s="76">
        <f t="shared" ref="T68:T77" ca="1" si="5">SUM(I68,K68,M68,O68,Q68,S68,)</f>
        <v>0</v>
      </c>
      <c r="U68" s="76">
        <f t="shared" ref="U68:U77" ca="1" si="6">RANK(T68,$T$8:$T$67)</f>
        <v>11</v>
      </c>
    </row>
    <row r="69" spans="1:21" x14ac:dyDescent="0.25">
      <c r="A69" s="71">
        <v>62</v>
      </c>
      <c r="B69" s="70"/>
      <c r="C69" s="71" t="s">
        <v>37</v>
      </c>
      <c r="D69" s="71"/>
      <c r="E69" s="71"/>
      <c r="F69" s="72">
        <v>39597</v>
      </c>
      <c r="G69" s="63">
        <f t="shared" ca="1" si="4"/>
        <v>13</v>
      </c>
      <c r="H69" s="73"/>
      <c r="I69" s="64">
        <f ca="1">IF(G69=15,VLOOKUP(H69,'Бег 1000 м'!$N$2:$O$194,2,1),IF(G69=14,VLOOKUP(H69,'Бег 1000 м'!$Q$2:$R$194,2,1),IF(G69=13,VLOOKUP(H69,'Бег 1000 м'!$T$2:$U$204,2,1),IF(G69=12,VLOOKUP(H69,'Бег 1000 м'!$W$2:$X$214,2,1),""))))</f>
        <v>0</v>
      </c>
      <c r="J69" s="74"/>
      <c r="K69" s="64">
        <f ca="1">IF(G69=15,VLOOKUP(J69,'Бег 60 м'!$M$2:$N$74,2,1),IF(G69=14,VLOOKUP(J69,'Бег 60 м'!$P$2:$Q$74,2,1),IF(G69=13,VLOOKUP(J69,'Бег 60 м'!$S$2:$T$74,2,1),IF(G69=12,VLOOKUP(J69,'Бег 60 м'!$V$2:$W$74,2,1),""))))</f>
        <v>0</v>
      </c>
      <c r="L69" s="75"/>
      <c r="M69" s="64">
        <f ca="1">IF(G69=15,VLOOKUP(L69,'Подт Отж'!$N$2:$O$72,2,1),IF(G69=14,VLOOKUP(L69,'Подт Отж'!$Q$2:$R$72,2,1),IF(G69=13,VLOOKUP(L69,'Подт Отж'!$T$2:$U$72,2,1),IF(G69=12,VLOOKUP(L69,'Подт Отж'!$W$2:$X$72,2,1),""))))</f>
        <v>0</v>
      </c>
      <c r="N69" s="75"/>
      <c r="O69" s="64">
        <f ca="1">IF(G69=15,VLOOKUP(N69,'Подъем туловища'!$M$2:$N$72,2,1),IF(G69=14,VLOOKUP(N69,'Подъем туловища'!$P$2:$Q$72,2,1),IF(G69=13,VLOOKUP(N69,'Подъем туловища'!$S$2:$T$72,2,1),IF(G69=12,VLOOKUP(N69,'Подъем туловища'!$V$2:$W$72,2,1),""))))</f>
        <v>0</v>
      </c>
      <c r="P69" s="75">
        <v>-40</v>
      </c>
      <c r="Q69" s="64">
        <f ca="1">IF(G69=15,VLOOKUP(P69,'Наклон вперед'!$M$2:$N$72,2,1),IF(G69=14,VLOOKUP(P69,'Наклон вперед'!$P$2:$Q$72,2,1),IF(G69=13,VLOOKUP(P69,'Наклон вперед'!$S$2:$T$72,2,1),IF(G69=12,VLOOKUP(P69,'Наклон вперед'!$V$2:$W$72,2,1),""))))</f>
        <v>0</v>
      </c>
      <c r="R69" s="75"/>
      <c r="S69" s="64">
        <f ca="1">IF(G69=15,VLOOKUP(R69,'Прыжок с места'!$M$2:$N$72,2,1),IF(G69=14,VLOOKUP(R69,'Прыжок с места'!$P$2:$Q$72,2,1),IF(G69=13,VLOOKUP(R69,'Прыжок с места'!$S$2:$T$72,2,1),IF(G69=12,VLOOKUP(R69,'Прыжок с места'!$V$2:$W$72,2,1),""))))</f>
        <v>0</v>
      </c>
      <c r="T69" s="76">
        <f t="shared" ca="1" si="5"/>
        <v>0</v>
      </c>
      <c r="U69" s="76">
        <f t="shared" ca="1" si="6"/>
        <v>11</v>
      </c>
    </row>
    <row r="70" spans="1:21" x14ac:dyDescent="0.25">
      <c r="A70" s="71">
        <v>63</v>
      </c>
      <c r="B70" s="70"/>
      <c r="C70" s="71" t="s">
        <v>37</v>
      </c>
      <c r="D70" s="71"/>
      <c r="E70" s="71"/>
      <c r="F70" s="72">
        <v>39597</v>
      </c>
      <c r="G70" s="63">
        <f t="shared" ca="1" si="4"/>
        <v>13</v>
      </c>
      <c r="H70" s="73"/>
      <c r="I70" s="64">
        <f ca="1">IF(G70=15,VLOOKUP(H70,'Бег 1000 м'!$N$2:$O$194,2,1),IF(G70=14,VLOOKUP(H70,'Бег 1000 м'!$Q$2:$R$194,2,1),IF(G70=13,VLOOKUP(H70,'Бег 1000 м'!$T$2:$U$204,2,1),IF(G70=12,VLOOKUP(H70,'Бег 1000 м'!$W$2:$X$214,2,1),""))))</f>
        <v>0</v>
      </c>
      <c r="J70" s="74"/>
      <c r="K70" s="64">
        <f ca="1">IF(G70=15,VLOOKUP(J70,'Бег 60 м'!$M$2:$N$74,2,1),IF(G70=14,VLOOKUP(J70,'Бег 60 м'!$P$2:$Q$74,2,1),IF(G70=13,VLOOKUP(J70,'Бег 60 м'!$S$2:$T$74,2,1),IF(G70=12,VLOOKUP(J70,'Бег 60 м'!$V$2:$W$74,2,1),""))))</f>
        <v>0</v>
      </c>
      <c r="L70" s="75"/>
      <c r="M70" s="64">
        <f ca="1">IF(G70=15,VLOOKUP(L70,'Подт Отж'!$N$2:$O$72,2,1),IF(G70=14,VLOOKUP(L70,'Подт Отж'!$Q$2:$R$72,2,1),IF(G70=13,VLOOKUP(L70,'Подт Отж'!$T$2:$U$72,2,1),IF(G70=12,VLOOKUP(L70,'Подт Отж'!$W$2:$X$72,2,1),""))))</f>
        <v>0</v>
      </c>
      <c r="N70" s="75"/>
      <c r="O70" s="64">
        <f ca="1">IF(G70=15,VLOOKUP(N70,'Подъем туловища'!$M$2:$N$72,2,1),IF(G70=14,VLOOKUP(N70,'Подъем туловища'!$P$2:$Q$72,2,1),IF(G70=13,VLOOKUP(N70,'Подъем туловища'!$S$2:$T$72,2,1),IF(G70=12,VLOOKUP(N70,'Подъем туловища'!$V$2:$W$72,2,1),""))))</f>
        <v>0</v>
      </c>
      <c r="P70" s="75">
        <v>-40</v>
      </c>
      <c r="Q70" s="64">
        <f ca="1">IF(G70=15,VLOOKUP(P70,'Наклон вперед'!$M$2:$N$72,2,1),IF(G70=14,VLOOKUP(P70,'Наклон вперед'!$P$2:$Q$72,2,1),IF(G70=13,VLOOKUP(P70,'Наклон вперед'!$S$2:$T$72,2,1),IF(G70=12,VLOOKUP(P70,'Наклон вперед'!$V$2:$W$72,2,1),""))))</f>
        <v>0</v>
      </c>
      <c r="R70" s="75"/>
      <c r="S70" s="64">
        <f ca="1">IF(G70=15,VLOOKUP(R70,'Прыжок с места'!$M$2:$N$72,2,1),IF(G70=14,VLOOKUP(R70,'Прыжок с места'!$P$2:$Q$72,2,1),IF(G70=13,VLOOKUP(R70,'Прыжок с места'!$S$2:$T$72,2,1),IF(G70=12,VLOOKUP(R70,'Прыжок с места'!$V$2:$W$72,2,1),""))))</f>
        <v>0</v>
      </c>
      <c r="T70" s="76">
        <f t="shared" ca="1" si="5"/>
        <v>0</v>
      </c>
      <c r="U70" s="76">
        <f t="shared" ca="1" si="6"/>
        <v>11</v>
      </c>
    </row>
    <row r="71" spans="1:21" x14ac:dyDescent="0.25">
      <c r="A71" s="71">
        <v>64</v>
      </c>
      <c r="B71" s="70"/>
      <c r="C71" s="71" t="s">
        <v>37</v>
      </c>
      <c r="D71" s="71"/>
      <c r="E71" s="71"/>
      <c r="F71" s="72">
        <v>39597</v>
      </c>
      <c r="G71" s="63">
        <f t="shared" ca="1" si="4"/>
        <v>13</v>
      </c>
      <c r="H71" s="73"/>
      <c r="I71" s="64">
        <f ca="1">IF(G71=15,VLOOKUP(H71,'Бег 1000 м'!$N$2:$O$194,2,1),IF(G71=14,VLOOKUP(H71,'Бег 1000 м'!$Q$2:$R$194,2,1),IF(G71=13,VLOOKUP(H71,'Бег 1000 м'!$T$2:$U$204,2,1),IF(G71=12,VLOOKUP(H71,'Бег 1000 м'!$W$2:$X$214,2,1),""))))</f>
        <v>0</v>
      </c>
      <c r="J71" s="74"/>
      <c r="K71" s="64">
        <f ca="1">IF(G71=15,VLOOKUP(J71,'Бег 60 м'!$M$2:$N$74,2,1),IF(G71=14,VLOOKUP(J71,'Бег 60 м'!$P$2:$Q$74,2,1),IF(G71=13,VLOOKUP(J71,'Бег 60 м'!$S$2:$T$74,2,1),IF(G71=12,VLOOKUP(J71,'Бег 60 м'!$V$2:$W$74,2,1),""))))</f>
        <v>0</v>
      </c>
      <c r="L71" s="75"/>
      <c r="M71" s="64">
        <f ca="1">IF(G71=15,VLOOKUP(L71,'Подт Отж'!$N$2:$O$72,2,1),IF(G71=14,VLOOKUP(L71,'Подт Отж'!$Q$2:$R$72,2,1),IF(G71=13,VLOOKUP(L71,'Подт Отж'!$T$2:$U$72,2,1),IF(G71=12,VLOOKUP(L71,'Подт Отж'!$W$2:$X$72,2,1),""))))</f>
        <v>0</v>
      </c>
      <c r="N71" s="75"/>
      <c r="O71" s="64">
        <f ca="1">IF(G71=15,VLOOKUP(N71,'Подъем туловища'!$M$2:$N$72,2,1),IF(G71=14,VLOOKUP(N71,'Подъем туловища'!$P$2:$Q$72,2,1),IF(G71=13,VLOOKUP(N71,'Подъем туловища'!$S$2:$T$72,2,1),IF(G71=12,VLOOKUP(N71,'Подъем туловища'!$V$2:$W$72,2,1),""))))</f>
        <v>0</v>
      </c>
      <c r="P71" s="75">
        <v>-40</v>
      </c>
      <c r="Q71" s="64">
        <f ca="1">IF(G71=15,VLOOKUP(P71,'Наклон вперед'!$M$2:$N$72,2,1),IF(G71=14,VLOOKUP(P71,'Наклон вперед'!$P$2:$Q$72,2,1),IF(G71=13,VLOOKUP(P71,'Наклон вперед'!$S$2:$T$72,2,1),IF(G71=12,VLOOKUP(P71,'Наклон вперед'!$V$2:$W$72,2,1),""))))</f>
        <v>0</v>
      </c>
      <c r="R71" s="75"/>
      <c r="S71" s="64">
        <f ca="1">IF(G71=15,VLOOKUP(R71,'Прыжок с места'!$M$2:$N$72,2,1),IF(G71=14,VLOOKUP(R71,'Прыжок с места'!$P$2:$Q$72,2,1),IF(G71=13,VLOOKUP(R71,'Прыжок с места'!$S$2:$T$72,2,1),IF(G71=12,VLOOKUP(R71,'Прыжок с места'!$V$2:$W$72,2,1),""))))</f>
        <v>0</v>
      </c>
      <c r="T71" s="76">
        <f t="shared" ca="1" si="5"/>
        <v>0</v>
      </c>
      <c r="U71" s="76">
        <f t="shared" ca="1" si="6"/>
        <v>11</v>
      </c>
    </row>
    <row r="72" spans="1:21" x14ac:dyDescent="0.25">
      <c r="A72" s="71">
        <v>65</v>
      </c>
      <c r="B72" s="70"/>
      <c r="C72" s="71" t="s">
        <v>37</v>
      </c>
      <c r="D72" s="71"/>
      <c r="E72" s="71"/>
      <c r="F72" s="72">
        <v>39597</v>
      </c>
      <c r="G72" s="63">
        <f t="shared" ca="1" si="4"/>
        <v>13</v>
      </c>
      <c r="H72" s="73"/>
      <c r="I72" s="64">
        <f ca="1">IF(G72=15,VLOOKUP(H72,'Бег 1000 м'!$N$2:$O$194,2,1),IF(G72=14,VLOOKUP(H72,'Бег 1000 м'!$Q$2:$R$194,2,1),IF(G72=13,VLOOKUP(H72,'Бег 1000 м'!$T$2:$U$204,2,1),IF(G72=12,VLOOKUP(H72,'Бег 1000 м'!$W$2:$X$214,2,1),""))))</f>
        <v>0</v>
      </c>
      <c r="J72" s="74"/>
      <c r="K72" s="64">
        <f ca="1">IF(G72=15,VLOOKUP(J72,'Бег 60 м'!$M$2:$N$74,2,1),IF(G72=14,VLOOKUP(J72,'Бег 60 м'!$P$2:$Q$74,2,1),IF(G72=13,VLOOKUP(J72,'Бег 60 м'!$S$2:$T$74,2,1),IF(G72=12,VLOOKUP(J72,'Бег 60 м'!$V$2:$W$74,2,1),""))))</f>
        <v>0</v>
      </c>
      <c r="L72" s="75"/>
      <c r="M72" s="64">
        <f ca="1">IF(G72=15,VLOOKUP(L72,'Подт Отж'!$N$2:$O$72,2,1),IF(G72=14,VLOOKUP(L72,'Подт Отж'!$Q$2:$R$72,2,1),IF(G72=13,VLOOKUP(L72,'Подт Отж'!$T$2:$U$72,2,1),IF(G72=12,VLOOKUP(L72,'Подт Отж'!$W$2:$X$72,2,1),""))))</f>
        <v>0</v>
      </c>
      <c r="N72" s="75"/>
      <c r="O72" s="64">
        <f ca="1">IF(G72=15,VLOOKUP(N72,'Подъем туловища'!$M$2:$N$72,2,1),IF(G72=14,VLOOKUP(N72,'Подъем туловища'!$P$2:$Q$72,2,1),IF(G72=13,VLOOKUP(N72,'Подъем туловища'!$S$2:$T$72,2,1),IF(G72=12,VLOOKUP(N72,'Подъем туловища'!$V$2:$W$72,2,1),""))))</f>
        <v>0</v>
      </c>
      <c r="P72" s="75">
        <v>-40</v>
      </c>
      <c r="Q72" s="64">
        <f ca="1">IF(G72=15,VLOOKUP(P72,'Наклон вперед'!$M$2:$N$72,2,1),IF(G72=14,VLOOKUP(P72,'Наклон вперед'!$P$2:$Q$72,2,1),IF(G72=13,VLOOKUP(P72,'Наклон вперед'!$S$2:$T$72,2,1),IF(G72=12,VLOOKUP(P72,'Наклон вперед'!$V$2:$W$72,2,1),""))))</f>
        <v>0</v>
      </c>
      <c r="R72" s="75"/>
      <c r="S72" s="64">
        <f ca="1">IF(G72=15,VLOOKUP(R72,'Прыжок с места'!$M$2:$N$72,2,1),IF(G72=14,VLOOKUP(R72,'Прыжок с места'!$P$2:$Q$72,2,1),IF(G72=13,VLOOKUP(R72,'Прыжок с места'!$S$2:$T$72,2,1),IF(G72=12,VLOOKUP(R72,'Прыжок с места'!$V$2:$W$72,2,1),""))))</f>
        <v>0</v>
      </c>
      <c r="T72" s="76">
        <f t="shared" ca="1" si="5"/>
        <v>0</v>
      </c>
      <c r="U72" s="76">
        <f t="shared" ca="1" si="6"/>
        <v>11</v>
      </c>
    </row>
    <row r="73" spans="1:21" x14ac:dyDescent="0.25">
      <c r="A73" s="71">
        <v>66</v>
      </c>
      <c r="B73" s="70"/>
      <c r="C73" s="71" t="s">
        <v>37</v>
      </c>
      <c r="D73" s="71"/>
      <c r="E73" s="71"/>
      <c r="F73" s="72">
        <v>39597</v>
      </c>
      <c r="G73" s="63">
        <f t="shared" ca="1" si="4"/>
        <v>13</v>
      </c>
      <c r="H73" s="73"/>
      <c r="I73" s="64">
        <f ca="1">IF(G73=15,VLOOKUP(H73,'Бег 1000 м'!$N$2:$O$194,2,1),IF(G73=14,VLOOKUP(H73,'Бег 1000 м'!$Q$2:$R$194,2,1),IF(G73=13,VLOOKUP(H73,'Бег 1000 м'!$T$2:$U$204,2,1),IF(G73=12,VLOOKUP(H73,'Бег 1000 м'!$W$2:$X$214,2,1),""))))</f>
        <v>0</v>
      </c>
      <c r="J73" s="74"/>
      <c r="K73" s="64">
        <f ca="1">IF(G73=15,VLOOKUP(J73,'Бег 60 м'!$M$2:$N$74,2,1),IF(G73=14,VLOOKUP(J73,'Бег 60 м'!$P$2:$Q$74,2,1),IF(G73=13,VLOOKUP(J73,'Бег 60 м'!$S$2:$T$74,2,1),IF(G73=12,VLOOKUP(J73,'Бег 60 м'!$V$2:$W$74,2,1),""))))</f>
        <v>0</v>
      </c>
      <c r="L73" s="75"/>
      <c r="M73" s="64">
        <f ca="1">IF(G73=15,VLOOKUP(L73,'Подт Отж'!$N$2:$O$72,2,1),IF(G73=14,VLOOKUP(L73,'Подт Отж'!$Q$2:$R$72,2,1),IF(G73=13,VLOOKUP(L73,'Подт Отж'!$T$2:$U$72,2,1),IF(G73=12,VLOOKUP(L73,'Подт Отж'!$W$2:$X$72,2,1),""))))</f>
        <v>0</v>
      </c>
      <c r="N73" s="75"/>
      <c r="O73" s="64">
        <f ca="1">IF(G73=15,VLOOKUP(N73,'Подъем туловища'!$M$2:$N$72,2,1),IF(G73=14,VLOOKUP(N73,'Подъем туловища'!$P$2:$Q$72,2,1),IF(G73=13,VLOOKUP(N73,'Подъем туловища'!$S$2:$T$72,2,1),IF(G73=12,VLOOKUP(N73,'Подъем туловища'!$V$2:$W$72,2,1),""))))</f>
        <v>0</v>
      </c>
      <c r="P73" s="75">
        <v>-40</v>
      </c>
      <c r="Q73" s="64">
        <f ca="1">IF(G73=15,VLOOKUP(P73,'Наклон вперед'!$M$2:$N$72,2,1),IF(G73=14,VLOOKUP(P73,'Наклон вперед'!$P$2:$Q$72,2,1),IF(G73=13,VLOOKUP(P73,'Наклон вперед'!$S$2:$T$72,2,1),IF(G73=12,VLOOKUP(P73,'Наклон вперед'!$V$2:$W$72,2,1),""))))</f>
        <v>0</v>
      </c>
      <c r="R73" s="75"/>
      <c r="S73" s="64">
        <f ca="1">IF(G73=15,VLOOKUP(R73,'Прыжок с места'!$M$2:$N$72,2,1),IF(G73=14,VLOOKUP(R73,'Прыжок с места'!$P$2:$Q$72,2,1),IF(G73=13,VLOOKUP(R73,'Прыжок с места'!$S$2:$T$72,2,1),IF(G73=12,VLOOKUP(R73,'Прыжок с места'!$V$2:$W$72,2,1),""))))</f>
        <v>0</v>
      </c>
      <c r="T73" s="76">
        <f t="shared" ca="1" si="5"/>
        <v>0</v>
      </c>
      <c r="U73" s="76">
        <f t="shared" ca="1" si="6"/>
        <v>11</v>
      </c>
    </row>
    <row r="74" spans="1:21" x14ac:dyDescent="0.25">
      <c r="A74" s="71">
        <v>67</v>
      </c>
      <c r="B74" s="70"/>
      <c r="C74" s="71" t="s">
        <v>37</v>
      </c>
      <c r="D74" s="71"/>
      <c r="E74" s="71"/>
      <c r="F74" s="72">
        <v>39597</v>
      </c>
      <c r="G74" s="63">
        <f t="shared" ca="1" si="4"/>
        <v>13</v>
      </c>
      <c r="H74" s="73"/>
      <c r="I74" s="64">
        <f ca="1">IF(G74=15,VLOOKUP(H74,'Бег 1000 м'!$N$2:$O$194,2,1),IF(G74=14,VLOOKUP(H74,'Бег 1000 м'!$Q$2:$R$194,2,1),IF(G74=13,VLOOKUP(H74,'Бег 1000 м'!$T$2:$U$204,2,1),IF(G74=12,VLOOKUP(H74,'Бег 1000 м'!$W$2:$X$214,2,1),""))))</f>
        <v>0</v>
      </c>
      <c r="J74" s="74"/>
      <c r="K74" s="64">
        <f ca="1">IF(G74=15,VLOOKUP(J74,'Бег 60 м'!$M$2:$N$74,2,1),IF(G74=14,VLOOKUP(J74,'Бег 60 м'!$P$2:$Q$74,2,1),IF(G74=13,VLOOKUP(J74,'Бег 60 м'!$S$2:$T$74,2,1),IF(G74=12,VLOOKUP(J74,'Бег 60 м'!$V$2:$W$74,2,1),""))))</f>
        <v>0</v>
      </c>
      <c r="L74" s="75"/>
      <c r="M74" s="64">
        <f ca="1">IF(G74=15,VLOOKUP(L74,'Подт Отж'!$N$2:$O$72,2,1),IF(G74=14,VLOOKUP(L74,'Подт Отж'!$Q$2:$R$72,2,1),IF(G74=13,VLOOKUP(L74,'Подт Отж'!$T$2:$U$72,2,1),IF(G74=12,VLOOKUP(L74,'Подт Отж'!$W$2:$X$72,2,1),""))))</f>
        <v>0</v>
      </c>
      <c r="N74" s="75"/>
      <c r="O74" s="64">
        <f ca="1">IF(G74=15,VLOOKUP(N74,'Подъем туловища'!$M$2:$N$72,2,1),IF(G74=14,VLOOKUP(N74,'Подъем туловища'!$P$2:$Q$72,2,1),IF(G74=13,VLOOKUP(N74,'Подъем туловища'!$S$2:$T$72,2,1),IF(G74=12,VLOOKUP(N74,'Подъем туловища'!$V$2:$W$72,2,1),""))))</f>
        <v>0</v>
      </c>
      <c r="P74" s="75">
        <v>-40</v>
      </c>
      <c r="Q74" s="64">
        <f ca="1">IF(G74=15,VLOOKUP(P74,'Наклон вперед'!$M$2:$N$72,2,1),IF(G74=14,VLOOKUP(P74,'Наклон вперед'!$P$2:$Q$72,2,1),IF(G74=13,VLOOKUP(P74,'Наклон вперед'!$S$2:$T$72,2,1),IF(G74=12,VLOOKUP(P74,'Наклон вперед'!$V$2:$W$72,2,1),""))))</f>
        <v>0</v>
      </c>
      <c r="R74" s="75"/>
      <c r="S74" s="64">
        <f ca="1">IF(G74=15,VLOOKUP(R74,'Прыжок с места'!$M$2:$N$72,2,1),IF(G74=14,VLOOKUP(R74,'Прыжок с места'!$P$2:$Q$72,2,1),IF(G74=13,VLOOKUP(R74,'Прыжок с места'!$S$2:$T$72,2,1),IF(G74=12,VLOOKUP(R74,'Прыжок с места'!$V$2:$W$72,2,1),""))))</f>
        <v>0</v>
      </c>
      <c r="T74" s="76">
        <f t="shared" ca="1" si="5"/>
        <v>0</v>
      </c>
      <c r="U74" s="76">
        <f t="shared" ca="1" si="6"/>
        <v>11</v>
      </c>
    </row>
    <row r="75" spans="1:21" x14ac:dyDescent="0.25">
      <c r="A75" s="71">
        <v>68</v>
      </c>
      <c r="B75" s="70"/>
      <c r="C75" s="71" t="s">
        <v>37</v>
      </c>
      <c r="D75" s="71"/>
      <c r="E75" s="71"/>
      <c r="F75" s="72">
        <v>39597</v>
      </c>
      <c r="G75" s="63">
        <f t="shared" ca="1" si="4"/>
        <v>13</v>
      </c>
      <c r="H75" s="73"/>
      <c r="I75" s="64">
        <f ca="1">IF(G75=15,VLOOKUP(H75,'Бег 1000 м'!$N$2:$O$194,2,1),IF(G75=14,VLOOKUP(H75,'Бег 1000 м'!$Q$2:$R$194,2,1),IF(G75=13,VLOOKUP(H75,'Бег 1000 м'!$T$2:$U$204,2,1),IF(G75=12,VLOOKUP(H75,'Бег 1000 м'!$W$2:$X$214,2,1),""))))</f>
        <v>0</v>
      </c>
      <c r="J75" s="74"/>
      <c r="K75" s="64">
        <f ca="1">IF(G75=15,VLOOKUP(J75,'Бег 60 м'!$M$2:$N$74,2,1),IF(G75=14,VLOOKUP(J75,'Бег 60 м'!$P$2:$Q$74,2,1),IF(G75=13,VLOOKUP(J75,'Бег 60 м'!$S$2:$T$74,2,1),IF(G75=12,VLOOKUP(J75,'Бег 60 м'!$V$2:$W$74,2,1),""))))</f>
        <v>0</v>
      </c>
      <c r="L75" s="75"/>
      <c r="M75" s="64">
        <f ca="1">IF(G75=15,VLOOKUP(L75,'Подт Отж'!$N$2:$O$72,2,1),IF(G75=14,VLOOKUP(L75,'Подт Отж'!$Q$2:$R$72,2,1),IF(G75=13,VLOOKUP(L75,'Подт Отж'!$T$2:$U$72,2,1),IF(G75=12,VLOOKUP(L75,'Подт Отж'!$W$2:$X$72,2,1),""))))</f>
        <v>0</v>
      </c>
      <c r="N75" s="75"/>
      <c r="O75" s="64">
        <f ca="1">IF(G75=15,VLOOKUP(N75,'Подъем туловища'!$M$2:$N$72,2,1),IF(G75=14,VLOOKUP(N75,'Подъем туловища'!$P$2:$Q$72,2,1),IF(G75=13,VLOOKUP(N75,'Подъем туловища'!$S$2:$T$72,2,1),IF(G75=12,VLOOKUP(N75,'Подъем туловища'!$V$2:$W$72,2,1),""))))</f>
        <v>0</v>
      </c>
      <c r="P75" s="75">
        <v>-40</v>
      </c>
      <c r="Q75" s="64">
        <f ca="1">IF(G75=15,VLOOKUP(P75,'Наклон вперед'!$M$2:$N$72,2,1),IF(G75=14,VLOOKUP(P75,'Наклон вперед'!$P$2:$Q$72,2,1),IF(G75=13,VLOOKUP(P75,'Наклон вперед'!$S$2:$T$72,2,1),IF(G75=12,VLOOKUP(P75,'Наклон вперед'!$V$2:$W$72,2,1),""))))</f>
        <v>0</v>
      </c>
      <c r="R75" s="75"/>
      <c r="S75" s="64">
        <f ca="1">IF(G75=15,VLOOKUP(R75,'Прыжок с места'!$M$2:$N$72,2,1),IF(G75=14,VLOOKUP(R75,'Прыжок с места'!$P$2:$Q$72,2,1),IF(G75=13,VLOOKUP(R75,'Прыжок с места'!$S$2:$T$72,2,1),IF(G75=12,VLOOKUP(R75,'Прыжок с места'!$V$2:$W$72,2,1),""))))</f>
        <v>0</v>
      </c>
      <c r="T75" s="76">
        <f t="shared" ca="1" si="5"/>
        <v>0</v>
      </c>
      <c r="U75" s="76">
        <f t="shared" ca="1" si="6"/>
        <v>11</v>
      </c>
    </row>
    <row r="76" spans="1:21" x14ac:dyDescent="0.25">
      <c r="A76" s="71">
        <v>69</v>
      </c>
      <c r="B76" s="70"/>
      <c r="C76" s="71" t="s">
        <v>37</v>
      </c>
      <c r="D76" s="71"/>
      <c r="E76" s="71"/>
      <c r="F76" s="72">
        <v>39597</v>
      </c>
      <c r="G76" s="63">
        <f t="shared" ca="1" si="4"/>
        <v>13</v>
      </c>
      <c r="H76" s="73"/>
      <c r="I76" s="64">
        <f ca="1">IF(G76=15,VLOOKUP(H76,'Бег 1000 м'!$N$2:$O$194,2,1),IF(G76=14,VLOOKUP(H76,'Бег 1000 м'!$Q$2:$R$194,2,1),IF(G76=13,VLOOKUP(H76,'Бег 1000 м'!$T$2:$U$204,2,1),IF(G76=12,VLOOKUP(H76,'Бег 1000 м'!$W$2:$X$214,2,1),""))))</f>
        <v>0</v>
      </c>
      <c r="J76" s="74"/>
      <c r="K76" s="64">
        <f ca="1">IF(G76=15,VLOOKUP(J76,'Бег 60 м'!$M$2:$N$74,2,1),IF(G76=14,VLOOKUP(J76,'Бег 60 м'!$P$2:$Q$74,2,1),IF(G76=13,VLOOKUP(J76,'Бег 60 м'!$S$2:$T$74,2,1),IF(G76=12,VLOOKUP(J76,'Бег 60 м'!$V$2:$W$74,2,1),""))))</f>
        <v>0</v>
      </c>
      <c r="L76" s="75"/>
      <c r="M76" s="64">
        <f ca="1">IF(G76=15,VLOOKUP(L76,'Подт Отж'!$N$2:$O$72,2,1),IF(G76=14,VLOOKUP(L76,'Подт Отж'!$Q$2:$R$72,2,1),IF(G76=13,VLOOKUP(L76,'Подт Отж'!$T$2:$U$72,2,1),IF(G76=12,VLOOKUP(L76,'Подт Отж'!$W$2:$X$72,2,1),""))))</f>
        <v>0</v>
      </c>
      <c r="N76" s="75"/>
      <c r="O76" s="64">
        <f ca="1">IF(G76=15,VLOOKUP(N76,'Подъем туловища'!$M$2:$N$72,2,1),IF(G76=14,VLOOKUP(N76,'Подъем туловища'!$P$2:$Q$72,2,1),IF(G76=13,VLOOKUP(N76,'Подъем туловища'!$S$2:$T$72,2,1),IF(G76=12,VLOOKUP(N76,'Подъем туловища'!$V$2:$W$72,2,1),""))))</f>
        <v>0</v>
      </c>
      <c r="P76" s="75">
        <v>-40</v>
      </c>
      <c r="Q76" s="64">
        <f ca="1">IF(G76=15,VLOOKUP(P76,'Наклон вперед'!$M$2:$N$72,2,1),IF(G76=14,VLOOKUP(P76,'Наклон вперед'!$P$2:$Q$72,2,1),IF(G76=13,VLOOKUP(P76,'Наклон вперед'!$S$2:$T$72,2,1),IF(G76=12,VLOOKUP(P76,'Наклон вперед'!$V$2:$W$72,2,1),""))))</f>
        <v>0</v>
      </c>
      <c r="R76" s="75"/>
      <c r="S76" s="64">
        <f ca="1">IF(G76=15,VLOOKUP(R76,'Прыжок с места'!$M$2:$N$72,2,1),IF(G76=14,VLOOKUP(R76,'Прыжок с места'!$P$2:$Q$72,2,1),IF(G76=13,VLOOKUP(R76,'Прыжок с места'!$S$2:$T$72,2,1),IF(G76=12,VLOOKUP(R76,'Прыжок с места'!$V$2:$W$72,2,1),""))))</f>
        <v>0</v>
      </c>
      <c r="T76" s="76">
        <f t="shared" ca="1" si="5"/>
        <v>0</v>
      </c>
      <c r="U76" s="76">
        <f t="shared" ca="1" si="6"/>
        <v>11</v>
      </c>
    </row>
    <row r="77" spans="1:21" x14ac:dyDescent="0.25">
      <c r="A77" s="71">
        <v>70</v>
      </c>
      <c r="B77" s="70"/>
      <c r="C77" s="71" t="s">
        <v>37</v>
      </c>
      <c r="D77" s="71"/>
      <c r="E77" s="71"/>
      <c r="F77" s="72">
        <v>39597</v>
      </c>
      <c r="G77" s="63">
        <f t="shared" ca="1" si="4"/>
        <v>13</v>
      </c>
      <c r="H77" s="73"/>
      <c r="I77" s="64">
        <f ca="1">IF(G77=15,VLOOKUP(H77,'Бег 1000 м'!$N$2:$O$194,2,1),IF(G77=14,VLOOKUP(H77,'Бег 1000 м'!$Q$2:$R$194,2,1),IF(G77=13,VLOOKUP(H77,'Бег 1000 м'!$T$2:$U$204,2,1),IF(G77=12,VLOOKUP(H77,'Бег 1000 м'!$W$2:$X$214,2,1),""))))</f>
        <v>0</v>
      </c>
      <c r="J77" s="74"/>
      <c r="K77" s="64">
        <f ca="1">IF(G77=15,VLOOKUP(J77,'Бег 60 м'!$M$2:$N$74,2,1),IF(G77=14,VLOOKUP(J77,'Бег 60 м'!$P$2:$Q$74,2,1),IF(G77=13,VLOOKUP(J77,'Бег 60 м'!$S$2:$T$74,2,1),IF(G77=12,VLOOKUP(J77,'Бег 60 м'!$V$2:$W$74,2,1),""))))</f>
        <v>0</v>
      </c>
      <c r="L77" s="75"/>
      <c r="M77" s="64">
        <f ca="1">IF(G77=15,VLOOKUP(L77,'Подт Отж'!$N$2:$O$72,2,1),IF(G77=14,VLOOKUP(L77,'Подт Отж'!$Q$2:$R$72,2,1),IF(G77=13,VLOOKUP(L77,'Подт Отж'!$T$2:$U$72,2,1),IF(G77=12,VLOOKUP(L77,'Подт Отж'!$W$2:$X$72,2,1),""))))</f>
        <v>0</v>
      </c>
      <c r="N77" s="75"/>
      <c r="O77" s="64">
        <f ca="1">IF(G77=15,VLOOKUP(N77,'Подъем туловища'!$M$2:$N$72,2,1),IF(G77=14,VLOOKUP(N77,'Подъем туловища'!$P$2:$Q$72,2,1),IF(G77=13,VLOOKUP(N77,'Подъем туловища'!$S$2:$T$72,2,1),IF(G77=12,VLOOKUP(N77,'Подъем туловища'!$V$2:$W$72,2,1),""))))</f>
        <v>0</v>
      </c>
      <c r="P77" s="75">
        <v>-40</v>
      </c>
      <c r="Q77" s="64">
        <f ca="1">IF(G77=15,VLOOKUP(P77,'Наклон вперед'!$M$2:$N$72,2,1),IF(G77=14,VLOOKUP(P77,'Наклон вперед'!$P$2:$Q$72,2,1),IF(G77=13,VLOOKUP(P77,'Наклон вперед'!$S$2:$T$72,2,1),IF(G77=12,VLOOKUP(P77,'Наклон вперед'!$V$2:$W$72,2,1),""))))</f>
        <v>0</v>
      </c>
      <c r="R77" s="75"/>
      <c r="S77" s="64">
        <f ca="1">IF(G77=15,VLOOKUP(R77,'Прыжок с места'!$M$2:$N$72,2,1),IF(G77=14,VLOOKUP(R77,'Прыжок с места'!$P$2:$Q$72,2,1),IF(G77=13,VLOOKUP(R77,'Прыжок с места'!$S$2:$T$72,2,1),IF(G77=12,VLOOKUP(R77,'Прыжок с места'!$V$2:$W$72,2,1),""))))</f>
        <v>0</v>
      </c>
      <c r="T77" s="76">
        <f t="shared" ca="1" si="5"/>
        <v>0</v>
      </c>
      <c r="U77" s="76">
        <f t="shared" ca="1" si="6"/>
        <v>11</v>
      </c>
    </row>
    <row r="78" spans="1:21" x14ac:dyDescent="0.25">
      <c r="K78" s="29"/>
    </row>
  </sheetData>
  <autoFilter ref="A7:U7"/>
  <mergeCells count="16">
    <mergeCell ref="H4:I5"/>
    <mergeCell ref="J4:K5"/>
    <mergeCell ref="L4:M5"/>
    <mergeCell ref="A1:U1"/>
    <mergeCell ref="E4:E6"/>
    <mergeCell ref="A4:A6"/>
    <mergeCell ref="B4:B6"/>
    <mergeCell ref="D4:D6"/>
    <mergeCell ref="F4:F6"/>
    <mergeCell ref="G4:G6"/>
    <mergeCell ref="P4:Q5"/>
    <mergeCell ref="R4:S5"/>
    <mergeCell ref="N4:O5"/>
    <mergeCell ref="T4:T6"/>
    <mergeCell ref="U4:U6"/>
    <mergeCell ref="C4:C6"/>
  </mergeCells>
  <pageMargins left="0.27559055118110237" right="0.27559055118110237" top="0.27559055118110237" bottom="0.27559055118110237" header="0" footer="0"/>
  <pageSetup paperSize="9" orientation="landscape" verticalDpi="0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217"/>
  <sheetViews>
    <sheetView workbookViewId="0">
      <selection activeCell="AB3" sqref="AB3:AB72"/>
    </sheetView>
  </sheetViews>
  <sheetFormatPr defaultRowHeight="15" x14ac:dyDescent="0.25"/>
  <cols>
    <col min="1" max="1" width="6.5703125" style="42" customWidth="1"/>
    <col min="2" max="2" width="4" style="5" customWidth="1"/>
    <col min="3" max="3" width="2" customWidth="1"/>
    <col min="4" max="4" width="6.85546875" style="42" customWidth="1"/>
    <col min="5" max="5" width="4.5703125" style="5" customWidth="1"/>
    <col min="6" max="6" width="2" customWidth="1"/>
    <col min="7" max="7" width="6.42578125" style="42" customWidth="1"/>
    <col min="8" max="8" width="3.7109375" style="5" customWidth="1"/>
    <col min="9" max="9" width="1.42578125" customWidth="1"/>
    <col min="10" max="10" width="6.42578125" style="42" customWidth="1"/>
    <col min="11" max="11" width="4.5703125" style="5" customWidth="1"/>
    <col min="12" max="12" width="1.42578125" customWidth="1"/>
    <col min="13" max="13" width="3.140625" style="5" customWidth="1"/>
    <col min="14" max="14" width="6.85546875" style="42" customWidth="1"/>
    <col min="15" max="15" width="4.5703125" customWidth="1"/>
    <col min="16" max="16" width="1.7109375" customWidth="1"/>
    <col min="17" max="17" width="6.42578125" style="42" customWidth="1"/>
    <col min="18" max="18" width="4.5703125" customWidth="1"/>
    <col min="19" max="19" width="2" customWidth="1"/>
    <col min="20" max="20" width="7" style="42" customWidth="1"/>
    <col min="21" max="21" width="4.42578125" customWidth="1"/>
    <col min="22" max="22" width="1.85546875" customWidth="1"/>
    <col min="23" max="23" width="6.42578125" style="42" customWidth="1"/>
    <col min="24" max="24" width="4.42578125" customWidth="1"/>
    <col min="25" max="25" width="6" customWidth="1"/>
  </cols>
  <sheetData>
    <row r="1" spans="1:31" x14ac:dyDescent="0.25">
      <c r="A1" s="240" t="s">
        <v>11</v>
      </c>
      <c r="B1" s="240"/>
      <c r="D1" s="240" t="s">
        <v>12</v>
      </c>
      <c r="E1" s="240"/>
      <c r="G1" s="240" t="s">
        <v>13</v>
      </c>
      <c r="H1" s="240"/>
      <c r="J1" s="240" t="s">
        <v>14</v>
      </c>
      <c r="K1" s="240"/>
      <c r="M1" s="10"/>
      <c r="N1" s="241" t="s">
        <v>16</v>
      </c>
      <c r="O1" s="241"/>
      <c r="Q1" s="241" t="s">
        <v>17</v>
      </c>
      <c r="R1" s="241"/>
      <c r="T1" s="241" t="s">
        <v>18</v>
      </c>
      <c r="U1" s="241"/>
      <c r="W1" s="241" t="s">
        <v>19</v>
      </c>
      <c r="X1" s="241"/>
    </row>
    <row r="2" spans="1:31" x14ac:dyDescent="0.25">
      <c r="A2" s="46">
        <v>0</v>
      </c>
      <c r="B2" s="33">
        <v>0</v>
      </c>
      <c r="C2" s="34"/>
      <c r="D2" s="46">
        <v>0</v>
      </c>
      <c r="E2" s="33">
        <v>0</v>
      </c>
      <c r="F2" s="34"/>
      <c r="G2" s="46">
        <v>0</v>
      </c>
      <c r="H2" s="33">
        <v>0</v>
      </c>
      <c r="I2" s="34"/>
      <c r="J2" s="49">
        <v>0</v>
      </c>
      <c r="K2" s="35"/>
      <c r="L2" s="34"/>
      <c r="M2" s="26"/>
      <c r="N2" s="25">
        <v>0</v>
      </c>
      <c r="O2" s="31">
        <v>0</v>
      </c>
      <c r="Q2" s="25">
        <v>0</v>
      </c>
      <c r="R2" s="23"/>
      <c r="T2" s="25">
        <v>0</v>
      </c>
      <c r="U2" s="31">
        <v>0</v>
      </c>
      <c r="W2" s="25">
        <v>0</v>
      </c>
      <c r="X2" s="32">
        <v>0</v>
      </c>
    </row>
    <row r="3" spans="1:31" x14ac:dyDescent="0.25">
      <c r="A3" s="56">
        <v>1.9097222222222222E-3</v>
      </c>
      <c r="B3" s="36">
        <v>70</v>
      </c>
      <c r="C3" s="34"/>
      <c r="D3" s="55">
        <v>1.9675925925925928E-3</v>
      </c>
      <c r="E3" s="36">
        <v>70</v>
      </c>
      <c r="F3" s="34"/>
      <c r="G3" s="51">
        <v>2.0254629629629629E-3</v>
      </c>
      <c r="H3" s="36">
        <v>70</v>
      </c>
      <c r="I3" s="34"/>
      <c r="J3" s="51">
        <v>2.0833333333333333E-3</v>
      </c>
      <c r="K3" s="36">
        <v>70</v>
      </c>
      <c r="L3" s="34"/>
      <c r="M3" s="6"/>
      <c r="N3" s="58">
        <v>2.1412037037037038E-3</v>
      </c>
      <c r="O3" s="11">
        <v>70</v>
      </c>
      <c r="Q3" s="58">
        <v>2.1412037037037038E-3</v>
      </c>
      <c r="R3" s="11">
        <v>70</v>
      </c>
      <c r="T3" s="55">
        <v>2.1990740740740742E-3</v>
      </c>
      <c r="U3" s="11">
        <v>70</v>
      </c>
      <c r="W3" s="51">
        <v>2.2569444444444447E-3</v>
      </c>
      <c r="X3" s="13">
        <v>70</v>
      </c>
      <c r="AA3">
        <v>70</v>
      </c>
      <c r="AB3" s="52">
        <v>1.9097222222222222E-3</v>
      </c>
      <c r="AC3">
        <v>70</v>
      </c>
      <c r="AE3" t="s">
        <v>28</v>
      </c>
    </row>
    <row r="4" spans="1:31" x14ac:dyDescent="0.25">
      <c r="A4" s="56">
        <v>1.9212962962962962E-3</v>
      </c>
      <c r="B4" s="36">
        <v>69</v>
      </c>
      <c r="C4" s="34"/>
      <c r="D4" s="56">
        <v>1.9791666666666668E-3</v>
      </c>
      <c r="E4" s="36">
        <v>69</v>
      </c>
      <c r="F4" s="34"/>
      <c r="G4" s="51">
        <v>2.0370370370370373E-3</v>
      </c>
      <c r="H4" s="36">
        <v>69</v>
      </c>
      <c r="I4" s="34"/>
      <c r="J4" s="51">
        <v>2.0949074074074073E-3</v>
      </c>
      <c r="K4" s="36">
        <v>69</v>
      </c>
      <c r="L4" s="34"/>
      <c r="M4" s="7"/>
      <c r="N4" s="58">
        <v>2.1527777777777778E-3</v>
      </c>
      <c r="O4" s="11">
        <v>69</v>
      </c>
      <c r="Q4" s="58">
        <v>2.1527777777777778E-3</v>
      </c>
      <c r="R4" s="11">
        <v>69</v>
      </c>
      <c r="T4" s="58">
        <v>2.2106481481481478E-3</v>
      </c>
      <c r="U4" s="11">
        <v>69</v>
      </c>
      <c r="W4" s="51">
        <v>2.2685185185185182E-3</v>
      </c>
      <c r="X4" s="13">
        <v>69</v>
      </c>
      <c r="AA4">
        <v>69</v>
      </c>
      <c r="AB4" s="52">
        <v>1.9328703703703704E-3</v>
      </c>
      <c r="AC4">
        <v>69</v>
      </c>
    </row>
    <row r="5" spans="1:31" x14ac:dyDescent="0.25">
      <c r="A5" s="56">
        <v>1.9328703703703704E-3</v>
      </c>
      <c r="B5" s="36">
        <v>69</v>
      </c>
      <c r="C5" s="34"/>
      <c r="D5" s="55">
        <v>1.9907407407407408E-3</v>
      </c>
      <c r="E5" s="36">
        <v>69</v>
      </c>
      <c r="F5" s="34"/>
      <c r="G5" s="51">
        <v>2.0486111111111113E-3</v>
      </c>
      <c r="H5" s="36">
        <v>69</v>
      </c>
      <c r="I5" s="34"/>
      <c r="J5" s="51">
        <v>2.1064814814814813E-3</v>
      </c>
      <c r="K5" s="36">
        <v>69</v>
      </c>
      <c r="L5" s="34"/>
      <c r="M5" s="7"/>
      <c r="N5" s="58">
        <v>2.1643518518518518E-3</v>
      </c>
      <c r="O5" s="11">
        <v>69</v>
      </c>
      <c r="Q5" s="58">
        <v>2.1643518518518518E-3</v>
      </c>
      <c r="R5" s="11">
        <v>69</v>
      </c>
      <c r="T5" s="55">
        <v>2.2222222222222222E-3</v>
      </c>
      <c r="U5" s="11">
        <v>69</v>
      </c>
      <c r="W5" s="51">
        <v>2.2800925925925927E-3</v>
      </c>
      <c r="X5" s="13">
        <v>69</v>
      </c>
      <c r="AA5">
        <v>68</v>
      </c>
      <c r="AB5" s="52">
        <v>1.9560185185185184E-3</v>
      </c>
      <c r="AC5">
        <v>68</v>
      </c>
    </row>
    <row r="6" spans="1:31" x14ac:dyDescent="0.25">
      <c r="A6" s="56">
        <v>1.9444444444444442E-3</v>
      </c>
      <c r="B6" s="36">
        <v>68</v>
      </c>
      <c r="C6" s="34"/>
      <c r="D6" s="56">
        <v>2.0023148148148148E-3</v>
      </c>
      <c r="E6" s="36">
        <v>68</v>
      </c>
      <c r="F6" s="34"/>
      <c r="G6" s="51">
        <v>2.0601851851851853E-3</v>
      </c>
      <c r="H6" s="36">
        <v>68</v>
      </c>
      <c r="I6" s="34"/>
      <c r="J6" s="51">
        <v>2.1180555555555553E-3</v>
      </c>
      <c r="K6" s="36">
        <v>69</v>
      </c>
      <c r="L6" s="34"/>
      <c r="M6" s="7"/>
      <c r="N6" s="58">
        <v>2.1759259259259258E-3</v>
      </c>
      <c r="O6" s="11">
        <v>69</v>
      </c>
      <c r="Q6" s="58">
        <v>2.1759259259259258E-3</v>
      </c>
      <c r="R6" s="11">
        <v>69</v>
      </c>
      <c r="T6" s="58">
        <v>2.2337962962962967E-3</v>
      </c>
      <c r="U6" s="11">
        <v>69</v>
      </c>
      <c r="W6" s="51">
        <v>2.2916666666666667E-3</v>
      </c>
      <c r="X6" s="13">
        <v>69</v>
      </c>
      <c r="AA6">
        <v>67</v>
      </c>
      <c r="AB6" s="52">
        <v>1.9791666666666668E-3</v>
      </c>
      <c r="AC6">
        <v>67</v>
      </c>
    </row>
    <row r="7" spans="1:31" x14ac:dyDescent="0.25">
      <c r="A7" s="56">
        <v>1.9560185185185184E-3</v>
      </c>
      <c r="B7" s="36">
        <v>68</v>
      </c>
      <c r="C7" s="34"/>
      <c r="D7" s="55">
        <v>2.0138888888888888E-3</v>
      </c>
      <c r="E7" s="36">
        <v>68</v>
      </c>
      <c r="F7" s="34"/>
      <c r="G7" s="51">
        <v>2.0717592592592593E-3</v>
      </c>
      <c r="H7" s="36">
        <v>68</v>
      </c>
      <c r="I7" s="34"/>
      <c r="J7" s="51">
        <v>2.1296296296296298E-3</v>
      </c>
      <c r="K7" s="36">
        <v>68</v>
      </c>
      <c r="L7" s="34"/>
      <c r="M7" s="4"/>
      <c r="N7" s="58">
        <v>2.1874999999999998E-3</v>
      </c>
      <c r="O7" s="12">
        <v>68</v>
      </c>
      <c r="Q7" s="58">
        <v>2.1874999999999998E-3</v>
      </c>
      <c r="R7" s="11">
        <v>68</v>
      </c>
      <c r="T7" s="55">
        <v>2.2453703703703702E-3</v>
      </c>
      <c r="U7" s="11">
        <v>68</v>
      </c>
      <c r="W7" s="51">
        <v>2.3032407407407407E-3</v>
      </c>
      <c r="X7" s="13">
        <v>68</v>
      </c>
      <c r="AA7">
        <v>66</v>
      </c>
      <c r="AB7" s="52">
        <v>2.0023148148148148E-3</v>
      </c>
      <c r="AC7">
        <v>66</v>
      </c>
    </row>
    <row r="8" spans="1:31" x14ac:dyDescent="0.25">
      <c r="A8" s="56">
        <v>1.9675925925925928E-3</v>
      </c>
      <c r="B8" s="36">
        <v>67</v>
      </c>
      <c r="C8" s="34"/>
      <c r="D8" s="56">
        <v>2.0254629629629629E-3</v>
      </c>
      <c r="E8" s="36">
        <v>67</v>
      </c>
      <c r="F8" s="34"/>
      <c r="G8" s="51">
        <v>2.0833333333333333E-3</v>
      </c>
      <c r="H8" s="36">
        <v>67</v>
      </c>
      <c r="I8" s="34"/>
      <c r="J8" s="51">
        <v>2.1412037037037038E-3</v>
      </c>
      <c r="K8" s="36">
        <v>68</v>
      </c>
      <c r="L8" s="34"/>
      <c r="M8" s="4"/>
      <c r="N8" s="55">
        <v>2.1990740740740742E-3</v>
      </c>
      <c r="O8" s="12">
        <v>68</v>
      </c>
      <c r="Q8" s="55">
        <v>2.1990740740740742E-3</v>
      </c>
      <c r="R8" s="11">
        <v>68</v>
      </c>
      <c r="T8" s="58">
        <v>2.2569444444444447E-3</v>
      </c>
      <c r="U8" s="11">
        <v>68</v>
      </c>
      <c r="W8" s="51">
        <v>2.3148148148148151E-3</v>
      </c>
      <c r="X8" s="13">
        <v>68</v>
      </c>
      <c r="AA8">
        <v>65</v>
      </c>
      <c r="AB8" s="52">
        <v>2.0254629629629629E-3</v>
      </c>
      <c r="AC8">
        <v>65</v>
      </c>
    </row>
    <row r="9" spans="1:31" x14ac:dyDescent="0.25">
      <c r="A9" s="56">
        <v>1.9791666666666668E-3</v>
      </c>
      <c r="B9" s="36">
        <v>67</v>
      </c>
      <c r="C9" s="34"/>
      <c r="D9" s="55">
        <v>2.0370370370370373E-3</v>
      </c>
      <c r="E9" s="36">
        <v>67</v>
      </c>
      <c r="F9" s="34"/>
      <c r="G9" s="51">
        <v>2.0949074074074073E-3</v>
      </c>
      <c r="H9" s="36">
        <v>67</v>
      </c>
      <c r="I9" s="34"/>
      <c r="J9" s="51">
        <v>2.1527777777777778E-3</v>
      </c>
      <c r="K9" s="36">
        <v>68</v>
      </c>
      <c r="L9" s="34"/>
      <c r="M9" s="4"/>
      <c r="N9" s="58">
        <v>2.2106481481481478E-3</v>
      </c>
      <c r="O9" s="12">
        <v>68</v>
      </c>
      <c r="Q9" s="58">
        <v>2.2106481481481478E-3</v>
      </c>
      <c r="R9" s="11">
        <v>68</v>
      </c>
      <c r="T9" s="55">
        <v>2.2685185185185182E-3</v>
      </c>
      <c r="U9" s="11">
        <v>68</v>
      </c>
      <c r="W9" s="51">
        <v>2.3263888888888887E-3</v>
      </c>
      <c r="X9" s="13">
        <v>68</v>
      </c>
      <c r="AA9">
        <v>64</v>
      </c>
      <c r="AB9" s="52">
        <v>2.0486111111111113E-3</v>
      </c>
      <c r="AC9">
        <v>64</v>
      </c>
    </row>
    <row r="10" spans="1:31" x14ac:dyDescent="0.25">
      <c r="A10" s="56">
        <v>1.9907407407407408E-3</v>
      </c>
      <c r="B10" s="36">
        <v>66</v>
      </c>
      <c r="C10" s="34"/>
      <c r="D10" s="56">
        <v>2.0486111111111113E-3</v>
      </c>
      <c r="E10" s="36">
        <v>66</v>
      </c>
      <c r="F10" s="34"/>
      <c r="G10" s="51">
        <v>2.1064814814814813E-3</v>
      </c>
      <c r="H10" s="36">
        <v>66</v>
      </c>
      <c r="I10" s="34"/>
      <c r="J10" s="51">
        <v>2.1643518518518518E-3</v>
      </c>
      <c r="K10" s="36">
        <v>67</v>
      </c>
      <c r="L10" s="34"/>
      <c r="M10" s="4"/>
      <c r="N10" s="55">
        <v>2.2222222222222222E-3</v>
      </c>
      <c r="O10" s="12">
        <v>67</v>
      </c>
      <c r="Q10" s="55">
        <v>2.2222222222222222E-3</v>
      </c>
      <c r="R10" s="11">
        <v>67</v>
      </c>
      <c r="T10" s="58">
        <v>2.2800925925925927E-3</v>
      </c>
      <c r="U10" s="11">
        <v>67</v>
      </c>
      <c r="W10" s="51">
        <v>2.3379629629629631E-3</v>
      </c>
      <c r="X10" s="13">
        <v>67</v>
      </c>
      <c r="AA10">
        <v>63</v>
      </c>
      <c r="AB10" s="52">
        <v>2.0717592592592593E-3</v>
      </c>
      <c r="AC10">
        <v>63</v>
      </c>
    </row>
    <row r="11" spans="1:31" x14ac:dyDescent="0.25">
      <c r="A11" s="56">
        <v>2.0023148148148148E-3</v>
      </c>
      <c r="B11" s="36">
        <v>66</v>
      </c>
      <c r="C11" s="34"/>
      <c r="D11" s="55">
        <v>2.0601851851851853E-3</v>
      </c>
      <c r="E11" s="36">
        <v>66</v>
      </c>
      <c r="F11" s="34"/>
      <c r="G11" s="51">
        <v>2.1180555555555553E-3</v>
      </c>
      <c r="H11" s="36">
        <v>66</v>
      </c>
      <c r="I11" s="34"/>
      <c r="J11" s="51">
        <v>2.1759259259259258E-3</v>
      </c>
      <c r="K11" s="36">
        <v>67</v>
      </c>
      <c r="L11" s="34"/>
      <c r="M11" s="4"/>
      <c r="N11" s="58">
        <v>2.2337962962962967E-3</v>
      </c>
      <c r="O11" s="12">
        <v>67</v>
      </c>
      <c r="Q11" s="58">
        <v>2.2337962962962967E-3</v>
      </c>
      <c r="R11" s="11">
        <v>67</v>
      </c>
      <c r="T11" s="55">
        <v>2.2916666666666667E-3</v>
      </c>
      <c r="U11" s="11">
        <v>67</v>
      </c>
      <c r="W11" s="51">
        <v>2.3495370370370371E-3</v>
      </c>
      <c r="X11" s="13">
        <v>67</v>
      </c>
      <c r="AA11">
        <v>62</v>
      </c>
      <c r="AB11" s="52">
        <v>2.0949074074074073E-3</v>
      </c>
      <c r="AC11">
        <v>62</v>
      </c>
    </row>
    <row r="12" spans="1:31" x14ac:dyDescent="0.25">
      <c r="A12" s="56">
        <v>2.0138888888888888E-3</v>
      </c>
      <c r="B12" s="36">
        <v>65</v>
      </c>
      <c r="C12" s="34"/>
      <c r="D12" s="56">
        <v>2.0717592592592593E-3</v>
      </c>
      <c r="E12" s="36">
        <v>65</v>
      </c>
      <c r="F12" s="34"/>
      <c r="G12" s="51">
        <v>2.1296296296296298E-3</v>
      </c>
      <c r="H12" s="36">
        <v>65</v>
      </c>
      <c r="I12" s="34"/>
      <c r="J12" s="51">
        <v>2.1874999999999998E-3</v>
      </c>
      <c r="K12" s="36">
        <v>67</v>
      </c>
      <c r="L12" s="34"/>
      <c r="M12" s="4"/>
      <c r="N12" s="55">
        <v>2.2453703703703702E-3</v>
      </c>
      <c r="O12" s="12">
        <v>67</v>
      </c>
      <c r="Q12" s="55">
        <v>2.2453703703703702E-3</v>
      </c>
      <c r="R12" s="11">
        <v>67</v>
      </c>
      <c r="T12" s="58">
        <v>2.3032407407407407E-3</v>
      </c>
      <c r="U12" s="11">
        <v>67</v>
      </c>
      <c r="W12" s="51">
        <v>2.3611111111111111E-3</v>
      </c>
      <c r="X12" s="13">
        <v>67</v>
      </c>
      <c r="AA12">
        <v>61</v>
      </c>
      <c r="AB12" s="52">
        <v>2.1180555555555553E-3</v>
      </c>
      <c r="AC12">
        <v>61</v>
      </c>
    </row>
    <row r="13" spans="1:31" x14ac:dyDescent="0.25">
      <c r="A13" s="56">
        <v>2.0254629629629629E-3</v>
      </c>
      <c r="B13" s="36">
        <v>65</v>
      </c>
      <c r="C13" s="34"/>
      <c r="D13" s="55">
        <v>2.0833333333333333E-3</v>
      </c>
      <c r="E13" s="36">
        <v>65</v>
      </c>
      <c r="F13" s="34"/>
      <c r="G13" s="51">
        <v>2.1412037037037038E-3</v>
      </c>
      <c r="H13" s="36">
        <v>65</v>
      </c>
      <c r="I13" s="34"/>
      <c r="J13" s="51">
        <v>2.1990740740740742E-3</v>
      </c>
      <c r="K13" s="36">
        <v>66</v>
      </c>
      <c r="L13" s="34"/>
      <c r="M13" s="4"/>
      <c r="N13" s="58">
        <v>2.2569444444444447E-3</v>
      </c>
      <c r="O13" s="12">
        <v>66</v>
      </c>
      <c r="Q13" s="58">
        <v>2.2569444444444447E-3</v>
      </c>
      <c r="R13" s="11">
        <v>66</v>
      </c>
      <c r="T13" s="55">
        <v>2.3148148148148151E-3</v>
      </c>
      <c r="U13" s="11">
        <v>66</v>
      </c>
      <c r="W13" s="51">
        <v>2.3726851851851851E-3</v>
      </c>
      <c r="X13" s="13">
        <v>66</v>
      </c>
      <c r="AA13">
        <v>60</v>
      </c>
      <c r="AB13" s="52">
        <v>2.1412037037037038E-3</v>
      </c>
      <c r="AC13">
        <v>60</v>
      </c>
    </row>
    <row r="14" spans="1:31" x14ac:dyDescent="0.25">
      <c r="A14" s="56">
        <v>2.0370370370370373E-3</v>
      </c>
      <c r="B14" s="36">
        <v>64</v>
      </c>
      <c r="C14" s="34"/>
      <c r="D14" s="56">
        <v>2.0949074074074073E-3</v>
      </c>
      <c r="E14" s="36">
        <v>64</v>
      </c>
      <c r="F14" s="34"/>
      <c r="G14" s="51">
        <v>2.1527777777777778E-3</v>
      </c>
      <c r="H14" s="36">
        <v>64</v>
      </c>
      <c r="I14" s="34"/>
      <c r="J14" s="51">
        <v>2.2106481481481478E-3</v>
      </c>
      <c r="K14" s="36">
        <v>66</v>
      </c>
      <c r="L14" s="34"/>
      <c r="M14" s="4"/>
      <c r="N14" s="55">
        <v>2.2685185185185182E-3</v>
      </c>
      <c r="O14" s="12">
        <v>66</v>
      </c>
      <c r="Q14" s="55">
        <v>2.2685185185185182E-3</v>
      </c>
      <c r="R14" s="11">
        <v>66</v>
      </c>
      <c r="T14" s="58">
        <v>2.3263888888888887E-3</v>
      </c>
      <c r="U14" s="11">
        <v>66</v>
      </c>
      <c r="W14" s="51">
        <v>2.3842592592592591E-3</v>
      </c>
      <c r="X14" s="13">
        <v>66</v>
      </c>
      <c r="AA14">
        <v>59</v>
      </c>
      <c r="AB14" s="52">
        <v>2.1643518518518518E-3</v>
      </c>
      <c r="AC14">
        <v>59</v>
      </c>
    </row>
    <row r="15" spans="1:31" x14ac:dyDescent="0.25">
      <c r="A15" s="56">
        <v>2.0486111111111113E-3</v>
      </c>
      <c r="B15" s="36">
        <v>64</v>
      </c>
      <c r="C15" s="34"/>
      <c r="D15" s="55">
        <v>2.1064814814814813E-3</v>
      </c>
      <c r="E15" s="36">
        <v>64</v>
      </c>
      <c r="F15" s="34"/>
      <c r="G15" s="51">
        <v>2.1643518518518518E-3</v>
      </c>
      <c r="H15" s="36">
        <v>64</v>
      </c>
      <c r="I15" s="34"/>
      <c r="J15" s="51">
        <v>2.2222222222222222E-3</v>
      </c>
      <c r="K15" s="36">
        <v>66</v>
      </c>
      <c r="L15" s="34"/>
      <c r="M15" s="4"/>
      <c r="N15" s="58">
        <v>2.2800925925925927E-3</v>
      </c>
      <c r="O15" s="12">
        <v>66</v>
      </c>
      <c r="Q15" s="58">
        <v>2.2800925925925927E-3</v>
      </c>
      <c r="R15" s="11">
        <v>66</v>
      </c>
      <c r="T15" s="55">
        <v>2.3379629629629631E-3</v>
      </c>
      <c r="U15" s="11">
        <v>66</v>
      </c>
      <c r="W15" s="51">
        <v>2.3958333333333336E-3</v>
      </c>
      <c r="X15" s="13">
        <v>66</v>
      </c>
      <c r="AA15">
        <v>58</v>
      </c>
      <c r="AB15" s="52">
        <v>2.1874999999999998E-3</v>
      </c>
      <c r="AC15">
        <v>58</v>
      </c>
    </row>
    <row r="16" spans="1:31" x14ac:dyDescent="0.25">
      <c r="A16" s="56">
        <v>2.0601851851851853E-3</v>
      </c>
      <c r="B16" s="36">
        <v>63</v>
      </c>
      <c r="C16" s="34"/>
      <c r="D16" s="56">
        <v>2.1180555555555553E-3</v>
      </c>
      <c r="E16" s="36">
        <v>63</v>
      </c>
      <c r="F16" s="34"/>
      <c r="G16" s="51">
        <v>2.1759259259259258E-3</v>
      </c>
      <c r="H16" s="36">
        <v>63</v>
      </c>
      <c r="I16" s="34"/>
      <c r="J16" s="51">
        <v>2.2337962962962967E-3</v>
      </c>
      <c r="K16" s="36">
        <v>65</v>
      </c>
      <c r="L16" s="34"/>
      <c r="M16" s="4"/>
      <c r="N16" s="55">
        <v>2.2916666666666667E-3</v>
      </c>
      <c r="O16" s="12">
        <v>65</v>
      </c>
      <c r="Q16" s="55">
        <v>2.2916666666666667E-3</v>
      </c>
      <c r="R16" s="11">
        <v>65</v>
      </c>
      <c r="T16" s="58">
        <v>2.3495370370370371E-3</v>
      </c>
      <c r="U16" s="11">
        <v>65</v>
      </c>
      <c r="W16" s="51">
        <v>2.4074074074074076E-3</v>
      </c>
      <c r="X16" s="13">
        <v>65</v>
      </c>
      <c r="AA16">
        <v>57</v>
      </c>
      <c r="AB16" s="52">
        <v>2.2106481481481478E-3</v>
      </c>
      <c r="AC16">
        <v>57</v>
      </c>
    </row>
    <row r="17" spans="1:29" x14ac:dyDescent="0.25">
      <c r="A17" s="56">
        <v>2.0717592592592593E-3</v>
      </c>
      <c r="B17" s="36">
        <v>63</v>
      </c>
      <c r="C17" s="34"/>
      <c r="D17" s="55">
        <v>2.1296296296296298E-3</v>
      </c>
      <c r="E17" s="36">
        <v>63</v>
      </c>
      <c r="F17" s="34"/>
      <c r="G17" s="51">
        <v>2.1874999999999998E-3</v>
      </c>
      <c r="H17" s="36">
        <v>63</v>
      </c>
      <c r="I17" s="34"/>
      <c r="J17" s="51">
        <v>2.2453703703703702E-3</v>
      </c>
      <c r="K17" s="36">
        <v>65</v>
      </c>
      <c r="L17" s="34"/>
      <c r="M17" s="4"/>
      <c r="N17" s="58">
        <v>2.3032407407407407E-3</v>
      </c>
      <c r="O17" s="12">
        <v>65</v>
      </c>
      <c r="Q17" s="58">
        <v>2.3032407407407407E-3</v>
      </c>
      <c r="R17" s="11">
        <v>65</v>
      </c>
      <c r="T17" s="55">
        <v>2.3611111111111111E-3</v>
      </c>
      <c r="U17" s="11">
        <v>65</v>
      </c>
      <c r="W17" s="51">
        <v>2.4189814814814816E-3</v>
      </c>
      <c r="X17" s="13">
        <v>65</v>
      </c>
      <c r="AA17">
        <v>56</v>
      </c>
      <c r="AB17" s="52">
        <v>2.2337962962962967E-3</v>
      </c>
      <c r="AC17">
        <v>56</v>
      </c>
    </row>
    <row r="18" spans="1:29" x14ac:dyDescent="0.25">
      <c r="A18" s="56">
        <v>2.0833333333333333E-3</v>
      </c>
      <c r="B18" s="36">
        <v>62</v>
      </c>
      <c r="C18" s="34"/>
      <c r="D18" s="56">
        <v>2.1412037037037038E-3</v>
      </c>
      <c r="E18" s="36">
        <v>62</v>
      </c>
      <c r="F18" s="34"/>
      <c r="G18" s="51">
        <v>2.1990740740740742E-3</v>
      </c>
      <c r="H18" s="36">
        <v>62</v>
      </c>
      <c r="I18" s="34"/>
      <c r="J18" s="51">
        <v>2.2569444444444447E-3</v>
      </c>
      <c r="K18" s="36">
        <v>65</v>
      </c>
      <c r="L18" s="34"/>
      <c r="M18" s="4"/>
      <c r="N18" s="55">
        <v>2.3148148148148151E-3</v>
      </c>
      <c r="O18" s="12">
        <v>65</v>
      </c>
      <c r="Q18" s="55">
        <v>2.3148148148148151E-3</v>
      </c>
      <c r="R18" s="11">
        <v>65</v>
      </c>
      <c r="T18" s="58">
        <v>2.3726851851851851E-3</v>
      </c>
      <c r="U18" s="11">
        <v>65</v>
      </c>
      <c r="W18" s="51">
        <v>2.4305555555555556E-3</v>
      </c>
      <c r="X18" s="13">
        <v>65</v>
      </c>
      <c r="AA18">
        <v>55</v>
      </c>
      <c r="AB18" s="52">
        <v>2.2569444444444447E-3</v>
      </c>
      <c r="AC18">
        <v>55</v>
      </c>
    </row>
    <row r="19" spans="1:29" x14ac:dyDescent="0.25">
      <c r="A19" s="56">
        <v>2.0949074074074073E-3</v>
      </c>
      <c r="B19" s="36">
        <v>62</v>
      </c>
      <c r="C19" s="34"/>
      <c r="D19" s="55">
        <v>2.1527777777777778E-3</v>
      </c>
      <c r="E19" s="36">
        <v>62</v>
      </c>
      <c r="F19" s="34"/>
      <c r="G19" s="51">
        <v>2.2106481481481478E-3</v>
      </c>
      <c r="H19" s="36">
        <v>62</v>
      </c>
      <c r="I19" s="34"/>
      <c r="J19" s="51">
        <v>2.2685185185185182E-3</v>
      </c>
      <c r="K19" s="36">
        <v>64</v>
      </c>
      <c r="L19" s="34"/>
      <c r="M19" s="4"/>
      <c r="N19" s="58">
        <v>2.3263888888888887E-3</v>
      </c>
      <c r="O19" s="12">
        <v>64</v>
      </c>
      <c r="Q19" s="58">
        <v>2.3263888888888887E-3</v>
      </c>
      <c r="R19" s="11">
        <v>64</v>
      </c>
      <c r="T19" s="55">
        <v>2.3842592592592591E-3</v>
      </c>
      <c r="U19" s="11">
        <v>64</v>
      </c>
      <c r="W19" s="51">
        <v>2.4421296296296296E-3</v>
      </c>
      <c r="X19" s="13">
        <v>64</v>
      </c>
      <c r="AA19">
        <v>54</v>
      </c>
      <c r="AB19" s="52">
        <v>2.2800925925925927E-3</v>
      </c>
      <c r="AC19">
        <v>54</v>
      </c>
    </row>
    <row r="20" spans="1:29" x14ac:dyDescent="0.25">
      <c r="A20" s="56">
        <v>2.1064814814814813E-3</v>
      </c>
      <c r="B20" s="36">
        <v>61</v>
      </c>
      <c r="C20" s="34"/>
      <c r="D20" s="56">
        <v>2.1643518518518518E-3</v>
      </c>
      <c r="E20" s="36">
        <v>61</v>
      </c>
      <c r="F20" s="34"/>
      <c r="G20" s="51">
        <v>2.2222222222222222E-3</v>
      </c>
      <c r="H20" s="36">
        <v>61</v>
      </c>
      <c r="I20" s="34"/>
      <c r="J20" s="51">
        <v>2.2800925925925927E-3</v>
      </c>
      <c r="K20" s="36">
        <v>64</v>
      </c>
      <c r="L20" s="34"/>
      <c r="M20" s="4"/>
      <c r="N20" s="55">
        <v>2.3379629629629631E-3</v>
      </c>
      <c r="O20" s="12">
        <v>64</v>
      </c>
      <c r="Q20" s="55">
        <v>2.3379629629629631E-3</v>
      </c>
      <c r="R20" s="11">
        <v>64</v>
      </c>
      <c r="T20" s="58">
        <v>2.3958333333333336E-3</v>
      </c>
      <c r="U20" s="11">
        <v>64</v>
      </c>
      <c r="W20" s="51">
        <v>2.4537037037037036E-3</v>
      </c>
      <c r="X20" s="13">
        <v>64</v>
      </c>
      <c r="AA20">
        <v>53</v>
      </c>
      <c r="AB20" s="52">
        <v>2.3032407407407407E-3</v>
      </c>
      <c r="AC20">
        <v>53</v>
      </c>
    </row>
    <row r="21" spans="1:29" x14ac:dyDescent="0.25">
      <c r="A21" s="56">
        <v>2.1180555555555553E-3</v>
      </c>
      <c r="B21" s="36">
        <v>61</v>
      </c>
      <c r="C21" s="34"/>
      <c r="D21" s="55">
        <v>2.1759259259259258E-3</v>
      </c>
      <c r="E21" s="36">
        <v>61</v>
      </c>
      <c r="F21" s="34"/>
      <c r="G21" s="51">
        <v>2.2337962962962967E-3</v>
      </c>
      <c r="H21" s="36">
        <v>61</v>
      </c>
      <c r="I21" s="34"/>
      <c r="J21" s="51">
        <v>2.2916666666666667E-3</v>
      </c>
      <c r="K21" s="36">
        <v>63</v>
      </c>
      <c r="L21" s="34"/>
      <c r="M21" s="4"/>
      <c r="N21" s="58">
        <v>2.3495370370370371E-3</v>
      </c>
      <c r="O21" s="12">
        <v>63</v>
      </c>
      <c r="Q21" s="58">
        <v>2.3495370370370371E-3</v>
      </c>
      <c r="R21" s="11">
        <v>63</v>
      </c>
      <c r="T21" s="55">
        <v>2.4074074074074076E-3</v>
      </c>
      <c r="U21" s="11">
        <v>64</v>
      </c>
      <c r="W21" s="51">
        <v>2.4652777777777776E-3</v>
      </c>
      <c r="X21" s="13">
        <v>64</v>
      </c>
      <c r="AA21">
        <v>52</v>
      </c>
      <c r="AB21" s="52">
        <v>2.3263888888888887E-3</v>
      </c>
      <c r="AC21">
        <v>52</v>
      </c>
    </row>
    <row r="22" spans="1:29" x14ac:dyDescent="0.25">
      <c r="A22" s="56">
        <v>2.1296296296296298E-3</v>
      </c>
      <c r="B22" s="36">
        <v>60</v>
      </c>
      <c r="C22" s="34"/>
      <c r="D22" s="56">
        <v>2.1874999999999998E-3</v>
      </c>
      <c r="E22" s="36">
        <v>60</v>
      </c>
      <c r="F22" s="34"/>
      <c r="G22" s="51">
        <v>2.2453703703703702E-3</v>
      </c>
      <c r="H22" s="36">
        <v>60</v>
      </c>
      <c r="I22" s="34"/>
      <c r="J22" s="51">
        <v>2.3032407407407407E-3</v>
      </c>
      <c r="K22" s="36">
        <v>63</v>
      </c>
      <c r="L22" s="34"/>
      <c r="M22" s="4"/>
      <c r="N22" s="55">
        <v>2.3611111111111111E-3</v>
      </c>
      <c r="O22" s="12">
        <v>63</v>
      </c>
      <c r="Q22" s="55">
        <v>2.3611111111111111E-3</v>
      </c>
      <c r="R22" s="11">
        <v>63</v>
      </c>
      <c r="T22" s="58">
        <v>2.4189814814814816E-3</v>
      </c>
      <c r="U22" s="11">
        <v>63</v>
      </c>
      <c r="W22" s="51">
        <v>2.4768518518518516E-3</v>
      </c>
      <c r="X22" s="13">
        <v>63</v>
      </c>
      <c r="AA22">
        <v>51</v>
      </c>
      <c r="AB22" s="52">
        <v>2.3495370370370371E-3</v>
      </c>
      <c r="AC22">
        <v>51</v>
      </c>
    </row>
    <row r="23" spans="1:29" x14ac:dyDescent="0.25">
      <c r="A23" s="56">
        <v>2.1412037037037038E-3</v>
      </c>
      <c r="B23" s="36">
        <v>60</v>
      </c>
      <c r="C23" s="34"/>
      <c r="D23" s="55">
        <v>2.1990740740740742E-3</v>
      </c>
      <c r="E23" s="36">
        <v>60</v>
      </c>
      <c r="F23" s="34"/>
      <c r="G23" s="51">
        <v>2.2569444444444447E-3</v>
      </c>
      <c r="H23" s="36">
        <v>60</v>
      </c>
      <c r="I23" s="34"/>
      <c r="J23" s="51">
        <v>2.3148148148148151E-3</v>
      </c>
      <c r="K23" s="36">
        <v>62</v>
      </c>
      <c r="L23" s="34"/>
      <c r="M23" s="4"/>
      <c r="N23" s="58">
        <v>2.3726851851851851E-3</v>
      </c>
      <c r="O23" s="12">
        <v>62</v>
      </c>
      <c r="Q23" s="58">
        <v>2.3726851851851851E-3</v>
      </c>
      <c r="R23" s="11">
        <v>62</v>
      </c>
      <c r="T23" s="55">
        <v>2.4305555555555556E-3</v>
      </c>
      <c r="U23" s="11">
        <v>63</v>
      </c>
      <c r="W23" s="51">
        <v>2.488425925925926E-3</v>
      </c>
      <c r="X23" s="13">
        <v>63</v>
      </c>
      <c r="AA23">
        <v>50</v>
      </c>
      <c r="AB23" s="52">
        <v>2.3726851851851851E-3</v>
      </c>
      <c r="AC23">
        <v>50</v>
      </c>
    </row>
    <row r="24" spans="1:29" x14ac:dyDescent="0.25">
      <c r="A24" s="56">
        <v>2.1527777777777778E-3</v>
      </c>
      <c r="B24" s="36">
        <v>59</v>
      </c>
      <c r="C24" s="34"/>
      <c r="D24" s="56">
        <v>2.2106481481481478E-3</v>
      </c>
      <c r="E24" s="36">
        <v>59</v>
      </c>
      <c r="F24" s="34"/>
      <c r="G24" s="51">
        <v>2.2685185185185182E-3</v>
      </c>
      <c r="H24" s="36">
        <v>59</v>
      </c>
      <c r="I24" s="34"/>
      <c r="J24" s="51">
        <v>2.3263888888888887E-3</v>
      </c>
      <c r="K24" s="36">
        <v>62</v>
      </c>
      <c r="L24" s="34"/>
      <c r="M24" s="4"/>
      <c r="N24" s="55">
        <v>2.3842592592592591E-3</v>
      </c>
      <c r="O24" s="12">
        <v>62</v>
      </c>
      <c r="Q24" s="55">
        <v>2.3842592592592591E-3</v>
      </c>
      <c r="R24" s="11">
        <v>62</v>
      </c>
      <c r="T24" s="58">
        <v>2.4421296296296296E-3</v>
      </c>
      <c r="U24" s="11">
        <v>63</v>
      </c>
      <c r="W24" s="51">
        <v>2.5000000000000001E-3</v>
      </c>
      <c r="X24" s="13">
        <v>63</v>
      </c>
      <c r="AA24">
        <v>49</v>
      </c>
      <c r="AB24" s="52">
        <v>2.3842592592592591E-3</v>
      </c>
      <c r="AC24">
        <v>49</v>
      </c>
    </row>
    <row r="25" spans="1:29" x14ac:dyDescent="0.25">
      <c r="A25" s="56">
        <v>2.1643518518518518E-3</v>
      </c>
      <c r="B25" s="36">
        <v>59</v>
      </c>
      <c r="C25" s="34"/>
      <c r="D25" s="55">
        <v>2.2222222222222222E-3</v>
      </c>
      <c r="E25" s="36">
        <v>59</v>
      </c>
      <c r="F25" s="34"/>
      <c r="G25" s="51">
        <v>2.2800925925925927E-3</v>
      </c>
      <c r="H25" s="36">
        <v>59</v>
      </c>
      <c r="I25" s="34"/>
      <c r="J25" s="51">
        <v>2.3379629629629631E-3</v>
      </c>
      <c r="K25" s="36">
        <v>61</v>
      </c>
      <c r="L25" s="34"/>
      <c r="M25" s="4"/>
      <c r="N25" s="58">
        <v>2.3958333333333336E-3</v>
      </c>
      <c r="O25" s="12">
        <v>61</v>
      </c>
      <c r="Q25" s="58">
        <v>2.3958333333333336E-3</v>
      </c>
      <c r="R25" s="11">
        <v>61</v>
      </c>
      <c r="T25" s="55">
        <v>2.4537037037037036E-3</v>
      </c>
      <c r="U25" s="11">
        <v>62</v>
      </c>
      <c r="W25" s="51">
        <v>2.5115740740740741E-3</v>
      </c>
      <c r="X25" s="13">
        <v>62</v>
      </c>
      <c r="AA25">
        <v>48</v>
      </c>
      <c r="AB25" s="52">
        <v>2.3958333333333336E-3</v>
      </c>
      <c r="AC25">
        <v>48</v>
      </c>
    </row>
    <row r="26" spans="1:29" x14ac:dyDescent="0.25">
      <c r="A26" s="56">
        <v>2.1759259259259258E-3</v>
      </c>
      <c r="B26" s="36">
        <v>58</v>
      </c>
      <c r="C26" s="34"/>
      <c r="D26" s="56">
        <v>2.2337962962962967E-3</v>
      </c>
      <c r="E26" s="36">
        <v>58</v>
      </c>
      <c r="F26" s="34"/>
      <c r="G26" s="51">
        <v>2.2916666666666667E-3</v>
      </c>
      <c r="H26" s="36">
        <v>58</v>
      </c>
      <c r="I26" s="34"/>
      <c r="J26" s="51">
        <v>2.3495370370370371E-3</v>
      </c>
      <c r="K26" s="36">
        <v>61</v>
      </c>
      <c r="L26" s="34"/>
      <c r="M26" s="4"/>
      <c r="N26" s="55">
        <v>2.4074074074074076E-3</v>
      </c>
      <c r="O26" s="12">
        <v>61</v>
      </c>
      <c r="Q26" s="55">
        <v>2.4074074074074076E-3</v>
      </c>
      <c r="R26" s="11">
        <v>61</v>
      </c>
      <c r="T26" s="58">
        <v>2.4652777777777776E-3</v>
      </c>
      <c r="U26" s="11">
        <v>62</v>
      </c>
      <c r="W26" s="51">
        <v>2.5231481481481481E-3</v>
      </c>
      <c r="X26" s="13">
        <v>62</v>
      </c>
      <c r="AA26">
        <v>47</v>
      </c>
      <c r="AB26" s="52">
        <v>2.4074074074074076E-3</v>
      </c>
      <c r="AC26">
        <v>47</v>
      </c>
    </row>
    <row r="27" spans="1:29" x14ac:dyDescent="0.25">
      <c r="A27" s="56">
        <v>2.1874999999999998E-3</v>
      </c>
      <c r="B27" s="36">
        <v>58</v>
      </c>
      <c r="C27" s="34"/>
      <c r="D27" s="55">
        <v>2.2453703703703702E-3</v>
      </c>
      <c r="E27" s="36">
        <v>58</v>
      </c>
      <c r="F27" s="34"/>
      <c r="G27" s="51">
        <v>2.3032407407407407E-3</v>
      </c>
      <c r="H27" s="36">
        <v>58</v>
      </c>
      <c r="I27" s="34"/>
      <c r="J27" s="51">
        <v>2.3611111111111111E-3</v>
      </c>
      <c r="K27" s="36">
        <v>60</v>
      </c>
      <c r="L27" s="34"/>
      <c r="M27" s="4"/>
      <c r="N27" s="58">
        <v>2.4189814814814816E-3</v>
      </c>
      <c r="O27" s="12">
        <v>60</v>
      </c>
      <c r="Q27" s="58">
        <v>2.4189814814814816E-3</v>
      </c>
      <c r="R27" s="11">
        <v>60</v>
      </c>
      <c r="T27" s="55">
        <v>2.4768518518518516E-3</v>
      </c>
      <c r="U27" s="11">
        <v>62</v>
      </c>
      <c r="W27" s="51">
        <v>2.5347222222222221E-3</v>
      </c>
      <c r="X27" s="13">
        <v>62</v>
      </c>
      <c r="AA27">
        <v>46</v>
      </c>
      <c r="AB27" s="52">
        <v>2.4189814814814816E-3</v>
      </c>
      <c r="AC27">
        <v>46</v>
      </c>
    </row>
    <row r="28" spans="1:29" x14ac:dyDescent="0.25">
      <c r="A28" s="56">
        <v>2.1990740740740742E-3</v>
      </c>
      <c r="B28" s="36">
        <v>57</v>
      </c>
      <c r="C28" s="34"/>
      <c r="D28" s="56">
        <v>2.2569444444444447E-3</v>
      </c>
      <c r="E28" s="36">
        <v>57</v>
      </c>
      <c r="F28" s="34"/>
      <c r="G28" s="51">
        <v>2.3148148148148151E-3</v>
      </c>
      <c r="H28" s="36">
        <v>57</v>
      </c>
      <c r="I28" s="34"/>
      <c r="J28" s="51">
        <v>2.3726851851851851E-3</v>
      </c>
      <c r="K28" s="36">
        <v>60</v>
      </c>
      <c r="L28" s="34"/>
      <c r="M28" s="4"/>
      <c r="N28" s="55">
        <v>2.4305555555555556E-3</v>
      </c>
      <c r="O28" s="12">
        <v>60</v>
      </c>
      <c r="Q28" s="55">
        <v>2.4305555555555556E-3</v>
      </c>
      <c r="R28" s="11">
        <v>60</v>
      </c>
      <c r="T28" s="58">
        <v>2.488425925925926E-3</v>
      </c>
      <c r="U28" s="11">
        <v>61</v>
      </c>
      <c r="W28" s="51">
        <v>2.5462962962962961E-3</v>
      </c>
      <c r="X28" s="13">
        <v>61</v>
      </c>
      <c r="AA28">
        <v>45</v>
      </c>
      <c r="AB28" s="52">
        <v>2.4305555555555556E-3</v>
      </c>
      <c r="AC28">
        <v>45</v>
      </c>
    </row>
    <row r="29" spans="1:29" x14ac:dyDescent="0.25">
      <c r="A29" s="56">
        <v>2.2106481481481478E-3</v>
      </c>
      <c r="B29" s="36">
        <v>57</v>
      </c>
      <c r="C29" s="34"/>
      <c r="D29" s="55">
        <v>2.2685185185185182E-3</v>
      </c>
      <c r="E29" s="36">
        <v>57</v>
      </c>
      <c r="F29" s="34"/>
      <c r="G29" s="51">
        <v>2.3263888888888887E-3</v>
      </c>
      <c r="H29" s="36">
        <v>57</v>
      </c>
      <c r="I29" s="34"/>
      <c r="J29" s="51">
        <v>2.3842592592592591E-3</v>
      </c>
      <c r="K29" s="36">
        <v>59</v>
      </c>
      <c r="L29" s="34"/>
      <c r="M29" s="4"/>
      <c r="N29" s="58">
        <v>2.4421296296296296E-3</v>
      </c>
      <c r="O29" s="12">
        <v>59</v>
      </c>
      <c r="Q29" s="58">
        <v>2.4421296296296296E-3</v>
      </c>
      <c r="R29" s="11">
        <v>59</v>
      </c>
      <c r="T29" s="55">
        <v>2.5000000000000001E-3</v>
      </c>
      <c r="U29" s="11">
        <v>61</v>
      </c>
      <c r="W29" s="51">
        <v>2.5578703703703705E-3</v>
      </c>
      <c r="X29" s="13">
        <v>61</v>
      </c>
      <c r="AA29">
        <v>44</v>
      </c>
      <c r="AB29" s="52">
        <v>2.4421296296296296E-3</v>
      </c>
      <c r="AC29">
        <v>44</v>
      </c>
    </row>
    <row r="30" spans="1:29" x14ac:dyDescent="0.25">
      <c r="A30" s="56">
        <v>2.2222222222222222E-3</v>
      </c>
      <c r="B30" s="36">
        <v>56</v>
      </c>
      <c r="C30" s="34"/>
      <c r="D30" s="56">
        <v>2.2800925925925927E-3</v>
      </c>
      <c r="E30" s="36">
        <v>56</v>
      </c>
      <c r="F30" s="34"/>
      <c r="G30" s="51">
        <v>2.3379629629629631E-3</v>
      </c>
      <c r="H30" s="36">
        <v>56</v>
      </c>
      <c r="I30" s="34"/>
      <c r="J30" s="51">
        <v>2.3958333333333336E-3</v>
      </c>
      <c r="K30" s="36">
        <v>59</v>
      </c>
      <c r="L30" s="34"/>
      <c r="M30" s="4"/>
      <c r="N30" s="55">
        <v>2.4537037037037036E-3</v>
      </c>
      <c r="O30" s="12">
        <v>59</v>
      </c>
      <c r="Q30" s="55">
        <v>2.4537037037037036E-3</v>
      </c>
      <c r="R30" s="11">
        <v>59</v>
      </c>
      <c r="T30" s="58">
        <v>2.5115740740740741E-3</v>
      </c>
      <c r="U30" s="11">
        <v>61</v>
      </c>
      <c r="W30" s="51">
        <v>2.5694444444444445E-3</v>
      </c>
      <c r="X30" s="13">
        <v>61</v>
      </c>
      <c r="AA30">
        <v>43</v>
      </c>
      <c r="AB30" s="52">
        <v>2.4537037037037036E-3</v>
      </c>
      <c r="AC30">
        <v>43</v>
      </c>
    </row>
    <row r="31" spans="1:29" x14ac:dyDescent="0.25">
      <c r="A31" s="56">
        <v>2.2337962962962967E-3</v>
      </c>
      <c r="B31" s="36">
        <v>56</v>
      </c>
      <c r="C31" s="34"/>
      <c r="D31" s="55">
        <v>2.2916666666666667E-3</v>
      </c>
      <c r="E31" s="36">
        <v>56</v>
      </c>
      <c r="F31" s="34"/>
      <c r="G31" s="51">
        <v>2.3495370370370371E-3</v>
      </c>
      <c r="H31" s="36">
        <v>56</v>
      </c>
      <c r="I31" s="34"/>
      <c r="J31" s="51">
        <v>2.4074074074074076E-3</v>
      </c>
      <c r="K31" s="36">
        <v>58</v>
      </c>
      <c r="L31" s="34"/>
      <c r="M31" s="4"/>
      <c r="N31" s="58">
        <v>2.4652777777777776E-3</v>
      </c>
      <c r="O31" s="12">
        <v>58</v>
      </c>
      <c r="Q31" s="58">
        <v>2.4652777777777776E-3</v>
      </c>
      <c r="R31" s="11">
        <v>58</v>
      </c>
      <c r="T31" s="55">
        <v>2.5231481481481481E-3</v>
      </c>
      <c r="U31" s="11">
        <v>60</v>
      </c>
      <c r="W31" s="51">
        <v>2.5810185185185185E-3</v>
      </c>
      <c r="X31" s="13">
        <v>60</v>
      </c>
      <c r="AA31">
        <v>42</v>
      </c>
      <c r="AB31" s="52">
        <v>2.4652777777777776E-3</v>
      </c>
      <c r="AC31">
        <v>42</v>
      </c>
    </row>
    <row r="32" spans="1:29" x14ac:dyDescent="0.25">
      <c r="A32" s="56">
        <v>2.2453703703703702E-3</v>
      </c>
      <c r="B32" s="36">
        <v>55</v>
      </c>
      <c r="C32" s="34"/>
      <c r="D32" s="56">
        <v>2.3032407407407407E-3</v>
      </c>
      <c r="E32" s="36">
        <v>55</v>
      </c>
      <c r="F32" s="34"/>
      <c r="G32" s="51">
        <v>2.3611111111111111E-3</v>
      </c>
      <c r="H32" s="36">
        <v>55</v>
      </c>
      <c r="I32" s="34"/>
      <c r="J32" s="51">
        <v>2.4189814814814816E-3</v>
      </c>
      <c r="K32" s="36">
        <v>58</v>
      </c>
      <c r="L32" s="34"/>
      <c r="M32" s="4"/>
      <c r="N32" s="55">
        <v>2.4768518518518516E-3</v>
      </c>
      <c r="O32" s="12">
        <v>58</v>
      </c>
      <c r="Q32" s="55">
        <v>2.4768518518518516E-3</v>
      </c>
      <c r="R32" s="11">
        <v>58</v>
      </c>
      <c r="T32" s="58">
        <v>2.5347222222222221E-3</v>
      </c>
      <c r="U32" s="11">
        <v>60</v>
      </c>
      <c r="W32" s="51">
        <v>2.5925925925925925E-3</v>
      </c>
      <c r="X32" s="13">
        <v>60</v>
      </c>
      <c r="AA32">
        <v>41</v>
      </c>
      <c r="AB32" s="52">
        <v>2.4768518518518516E-3</v>
      </c>
      <c r="AC32">
        <v>41</v>
      </c>
    </row>
    <row r="33" spans="1:29" x14ac:dyDescent="0.25">
      <c r="A33" s="56">
        <v>2.2569444444444447E-3</v>
      </c>
      <c r="B33" s="36">
        <v>55</v>
      </c>
      <c r="C33" s="34"/>
      <c r="D33" s="55">
        <v>2.3148148148148151E-3</v>
      </c>
      <c r="E33" s="36">
        <v>55</v>
      </c>
      <c r="F33" s="34"/>
      <c r="G33" s="51">
        <v>2.3726851851851851E-3</v>
      </c>
      <c r="H33" s="36">
        <v>55</v>
      </c>
      <c r="I33" s="34"/>
      <c r="J33" s="51">
        <v>2.4305555555555556E-3</v>
      </c>
      <c r="K33" s="36">
        <v>57</v>
      </c>
      <c r="L33" s="34"/>
      <c r="M33" s="4"/>
      <c r="N33" s="58">
        <v>2.488425925925926E-3</v>
      </c>
      <c r="O33" s="12">
        <v>57</v>
      </c>
      <c r="Q33" s="58">
        <v>2.488425925925926E-3</v>
      </c>
      <c r="R33" s="11">
        <v>57</v>
      </c>
      <c r="T33" s="55">
        <v>2.5462962962962961E-3</v>
      </c>
      <c r="U33" s="11">
        <v>60</v>
      </c>
      <c r="W33" s="51">
        <v>2.6041666666666665E-3</v>
      </c>
      <c r="X33" s="13">
        <v>60</v>
      </c>
      <c r="AA33">
        <v>40</v>
      </c>
      <c r="AB33" s="52">
        <v>2.488425925925926E-3</v>
      </c>
      <c r="AC33">
        <v>40</v>
      </c>
    </row>
    <row r="34" spans="1:29" x14ac:dyDescent="0.25">
      <c r="A34" s="56">
        <v>2.2685185185185182E-3</v>
      </c>
      <c r="B34" s="36">
        <v>54</v>
      </c>
      <c r="C34" s="34"/>
      <c r="D34" s="56">
        <v>2.3263888888888887E-3</v>
      </c>
      <c r="E34" s="36">
        <v>54</v>
      </c>
      <c r="F34" s="34"/>
      <c r="G34" s="51">
        <v>2.3842592592592591E-3</v>
      </c>
      <c r="H34" s="36">
        <v>54</v>
      </c>
      <c r="I34" s="34"/>
      <c r="J34" s="51">
        <v>2.4421296296296296E-3</v>
      </c>
      <c r="K34" s="36">
        <v>57</v>
      </c>
      <c r="L34" s="34"/>
      <c r="M34" s="4"/>
      <c r="N34" s="55">
        <v>2.5000000000000001E-3</v>
      </c>
      <c r="O34" s="12">
        <v>57</v>
      </c>
      <c r="Q34" s="55">
        <v>2.5000000000000001E-3</v>
      </c>
      <c r="R34" s="11">
        <v>57</v>
      </c>
      <c r="T34" s="58">
        <v>2.5578703703703705E-3</v>
      </c>
      <c r="U34" s="11">
        <v>59</v>
      </c>
      <c r="W34" s="51">
        <v>2.615740740740741E-3</v>
      </c>
      <c r="X34" s="13">
        <v>59</v>
      </c>
      <c r="AA34">
        <v>39</v>
      </c>
      <c r="AB34" s="52">
        <v>2.5000000000000001E-3</v>
      </c>
      <c r="AC34">
        <v>39</v>
      </c>
    </row>
    <row r="35" spans="1:29" x14ac:dyDescent="0.25">
      <c r="A35" s="56">
        <v>2.2800925925925927E-3</v>
      </c>
      <c r="B35" s="36">
        <v>54</v>
      </c>
      <c r="C35" s="34"/>
      <c r="D35" s="55">
        <v>2.3379629629629631E-3</v>
      </c>
      <c r="E35" s="36">
        <v>54</v>
      </c>
      <c r="F35" s="34"/>
      <c r="G35" s="51">
        <v>2.3958333333333336E-3</v>
      </c>
      <c r="H35" s="36">
        <v>54</v>
      </c>
      <c r="I35" s="34"/>
      <c r="J35" s="51">
        <v>2.4537037037037036E-3</v>
      </c>
      <c r="K35" s="36">
        <v>56</v>
      </c>
      <c r="L35" s="34"/>
      <c r="M35" s="4"/>
      <c r="N35" s="58">
        <v>2.5115740740740741E-3</v>
      </c>
      <c r="O35" s="12">
        <v>56</v>
      </c>
      <c r="Q35" s="58">
        <v>2.5115740740740741E-3</v>
      </c>
      <c r="R35" s="11">
        <v>56</v>
      </c>
      <c r="T35" s="55">
        <v>2.5694444444444445E-3</v>
      </c>
      <c r="U35" s="11">
        <v>59</v>
      </c>
      <c r="W35" s="51">
        <v>2.627314814814815E-3</v>
      </c>
      <c r="X35" s="13">
        <v>59</v>
      </c>
      <c r="AA35">
        <v>38</v>
      </c>
      <c r="AB35" s="52">
        <v>2.5115740740740741E-3</v>
      </c>
      <c r="AC35">
        <v>38</v>
      </c>
    </row>
    <row r="36" spans="1:29" x14ac:dyDescent="0.25">
      <c r="A36" s="56">
        <v>2.2916666666666667E-3</v>
      </c>
      <c r="B36" s="36">
        <v>53</v>
      </c>
      <c r="C36" s="34"/>
      <c r="D36" s="56">
        <v>2.3495370370370371E-3</v>
      </c>
      <c r="E36" s="36">
        <v>53</v>
      </c>
      <c r="F36" s="34"/>
      <c r="G36" s="51">
        <v>2.4074074074074076E-3</v>
      </c>
      <c r="H36" s="36">
        <v>53</v>
      </c>
      <c r="I36" s="34"/>
      <c r="J36" s="51">
        <v>2.4652777777777776E-3</v>
      </c>
      <c r="K36" s="36">
        <v>56</v>
      </c>
      <c r="L36" s="34"/>
      <c r="M36" s="4"/>
      <c r="N36" s="55">
        <v>2.5231481481481481E-3</v>
      </c>
      <c r="O36" s="12">
        <v>56</v>
      </c>
      <c r="Q36" s="55">
        <v>2.5231481481481481E-3</v>
      </c>
      <c r="R36" s="11">
        <v>56</v>
      </c>
      <c r="T36" s="58">
        <v>2.5810185185185185E-3</v>
      </c>
      <c r="U36" s="11">
        <v>58</v>
      </c>
      <c r="W36" s="51">
        <v>2.6388888888888885E-3</v>
      </c>
      <c r="X36" s="13">
        <v>59</v>
      </c>
      <c r="AA36">
        <v>37</v>
      </c>
      <c r="AB36" s="52">
        <v>2.5231481481481481E-3</v>
      </c>
      <c r="AC36">
        <v>37</v>
      </c>
    </row>
    <row r="37" spans="1:29" x14ac:dyDescent="0.25">
      <c r="A37" s="56">
        <v>2.3032407407407407E-3</v>
      </c>
      <c r="B37" s="36">
        <v>53</v>
      </c>
      <c r="C37" s="34"/>
      <c r="D37" s="55">
        <v>2.3611111111111111E-3</v>
      </c>
      <c r="E37" s="36">
        <v>53</v>
      </c>
      <c r="F37" s="34"/>
      <c r="G37" s="51">
        <v>2.4189814814814816E-3</v>
      </c>
      <c r="H37" s="36">
        <v>53</v>
      </c>
      <c r="I37" s="34"/>
      <c r="J37" s="51">
        <v>2.4768518518518516E-3</v>
      </c>
      <c r="K37" s="36">
        <v>55</v>
      </c>
      <c r="L37" s="34"/>
      <c r="M37" s="4"/>
      <c r="N37" s="58">
        <v>2.5347222222222221E-3</v>
      </c>
      <c r="O37" s="12">
        <v>55</v>
      </c>
      <c r="Q37" s="58">
        <v>2.5347222222222221E-3</v>
      </c>
      <c r="R37" s="11">
        <v>55</v>
      </c>
      <c r="T37" s="55">
        <v>2.5925925925925925E-3</v>
      </c>
      <c r="U37" s="11">
        <v>58</v>
      </c>
      <c r="W37" s="51">
        <v>2.6504629629629625E-3</v>
      </c>
      <c r="X37" s="13">
        <v>58</v>
      </c>
      <c r="AA37">
        <v>36</v>
      </c>
      <c r="AB37" s="52">
        <v>2.5347222222222221E-3</v>
      </c>
      <c r="AC37">
        <v>36</v>
      </c>
    </row>
    <row r="38" spans="1:29" x14ac:dyDescent="0.25">
      <c r="A38" s="56">
        <v>2.3148148148148151E-3</v>
      </c>
      <c r="B38" s="36">
        <v>52</v>
      </c>
      <c r="C38" s="34"/>
      <c r="D38" s="56">
        <v>2.3726851851851851E-3</v>
      </c>
      <c r="E38" s="36">
        <v>52</v>
      </c>
      <c r="F38" s="34"/>
      <c r="G38" s="51">
        <v>2.4305555555555556E-3</v>
      </c>
      <c r="H38" s="36">
        <v>52</v>
      </c>
      <c r="I38" s="34"/>
      <c r="J38" s="51">
        <v>2.488425925925926E-3</v>
      </c>
      <c r="K38" s="36">
        <v>55</v>
      </c>
      <c r="L38" s="34"/>
      <c r="M38" s="4"/>
      <c r="N38" s="55">
        <v>2.5462962962962961E-3</v>
      </c>
      <c r="O38" s="12">
        <v>55</v>
      </c>
      <c r="Q38" s="55">
        <v>2.5462962962962961E-3</v>
      </c>
      <c r="R38" s="11">
        <v>55</v>
      </c>
      <c r="T38" s="58">
        <v>2.6041666666666665E-3</v>
      </c>
      <c r="U38" s="11">
        <v>57</v>
      </c>
      <c r="W38" s="51">
        <v>2.6620370370370374E-3</v>
      </c>
      <c r="X38" s="13">
        <v>58</v>
      </c>
      <c r="AA38">
        <v>35</v>
      </c>
      <c r="AB38" s="52">
        <v>2.5462962962962961E-3</v>
      </c>
      <c r="AC38">
        <v>35</v>
      </c>
    </row>
    <row r="39" spans="1:29" x14ac:dyDescent="0.25">
      <c r="A39" s="56">
        <v>2.3263888888888887E-3</v>
      </c>
      <c r="B39" s="36">
        <v>52</v>
      </c>
      <c r="C39" s="34"/>
      <c r="D39" s="55">
        <v>2.3842592592592591E-3</v>
      </c>
      <c r="E39" s="36">
        <v>52</v>
      </c>
      <c r="F39" s="34"/>
      <c r="G39" s="51">
        <v>2.4421296296296296E-3</v>
      </c>
      <c r="H39" s="36">
        <v>52</v>
      </c>
      <c r="I39" s="34"/>
      <c r="J39" s="51">
        <v>2.5000000000000001E-3</v>
      </c>
      <c r="K39" s="36">
        <v>54</v>
      </c>
      <c r="L39" s="34"/>
      <c r="M39" s="4"/>
      <c r="N39" s="58">
        <v>2.5578703703703705E-3</v>
      </c>
      <c r="O39" s="12">
        <v>54</v>
      </c>
      <c r="Q39" s="58">
        <v>2.5578703703703705E-3</v>
      </c>
      <c r="R39" s="11">
        <v>54</v>
      </c>
      <c r="T39" s="55">
        <v>2.615740740740741E-3</v>
      </c>
      <c r="U39" s="11">
        <v>57</v>
      </c>
      <c r="W39" s="51">
        <v>2.673611111111111E-3</v>
      </c>
      <c r="X39" s="13">
        <v>58</v>
      </c>
      <c r="AA39">
        <v>34</v>
      </c>
      <c r="AB39" s="52">
        <v>2.5694444444444445E-3</v>
      </c>
      <c r="AC39">
        <v>34</v>
      </c>
    </row>
    <row r="40" spans="1:29" x14ac:dyDescent="0.25">
      <c r="A40" s="56">
        <v>2.3379629629629631E-3</v>
      </c>
      <c r="B40" s="36">
        <v>51</v>
      </c>
      <c r="C40" s="34"/>
      <c r="D40" s="56">
        <v>2.3958333333333336E-3</v>
      </c>
      <c r="E40" s="36">
        <v>51</v>
      </c>
      <c r="F40" s="34"/>
      <c r="G40" s="51">
        <v>2.4537037037037036E-3</v>
      </c>
      <c r="H40" s="36">
        <v>51</v>
      </c>
      <c r="I40" s="34"/>
      <c r="J40" s="51">
        <v>2.5115740740740741E-3</v>
      </c>
      <c r="K40" s="36">
        <v>54</v>
      </c>
      <c r="L40" s="34"/>
      <c r="M40" s="4"/>
      <c r="N40" s="55">
        <v>2.5694444444444445E-3</v>
      </c>
      <c r="O40" s="12">
        <v>54</v>
      </c>
      <c r="Q40" s="55">
        <v>2.5694444444444445E-3</v>
      </c>
      <c r="R40" s="11">
        <v>54</v>
      </c>
      <c r="T40" s="58">
        <v>2.627314814814815E-3</v>
      </c>
      <c r="U40" s="11">
        <v>56</v>
      </c>
      <c r="W40" s="51">
        <v>2.685185185185185E-3</v>
      </c>
      <c r="X40" s="13">
        <v>57</v>
      </c>
      <c r="AA40">
        <v>33</v>
      </c>
      <c r="AB40" s="52">
        <v>2.5925925925925925E-3</v>
      </c>
      <c r="AC40">
        <v>33</v>
      </c>
    </row>
    <row r="41" spans="1:29" x14ac:dyDescent="0.25">
      <c r="A41" s="56">
        <v>2.3495370370370371E-3</v>
      </c>
      <c r="B41" s="36">
        <v>51</v>
      </c>
      <c r="C41" s="34"/>
      <c r="D41" s="55">
        <v>2.4074074074074076E-3</v>
      </c>
      <c r="E41" s="36">
        <v>51</v>
      </c>
      <c r="F41" s="34"/>
      <c r="G41" s="51">
        <v>2.4652777777777776E-3</v>
      </c>
      <c r="H41" s="36">
        <v>51</v>
      </c>
      <c r="I41" s="34"/>
      <c r="J41" s="51">
        <v>2.5231481481481481E-3</v>
      </c>
      <c r="K41" s="36">
        <v>53</v>
      </c>
      <c r="L41" s="34"/>
      <c r="M41" s="4"/>
      <c r="N41" s="58">
        <v>2.5810185185185185E-3</v>
      </c>
      <c r="O41" s="12">
        <v>53</v>
      </c>
      <c r="Q41" s="58">
        <v>2.5810185185185185E-3</v>
      </c>
      <c r="R41" s="11">
        <v>53</v>
      </c>
      <c r="T41" s="55">
        <v>2.6388888888888885E-3</v>
      </c>
      <c r="U41" s="11">
        <v>56</v>
      </c>
      <c r="W41" s="51">
        <v>2.6967592592592594E-3</v>
      </c>
      <c r="X41" s="13">
        <v>57</v>
      </c>
      <c r="AA41">
        <v>32</v>
      </c>
      <c r="AB41" s="52">
        <v>2.615740740740741E-3</v>
      </c>
      <c r="AC41">
        <v>32</v>
      </c>
    </row>
    <row r="42" spans="1:29" x14ac:dyDescent="0.25">
      <c r="A42" s="56">
        <v>2.3611111111111111E-3</v>
      </c>
      <c r="B42" s="36">
        <v>50</v>
      </c>
      <c r="C42" s="34"/>
      <c r="D42" s="56">
        <v>2.4189814814814816E-3</v>
      </c>
      <c r="E42" s="36">
        <v>50</v>
      </c>
      <c r="F42" s="34"/>
      <c r="G42" s="51">
        <v>2.4768518518518516E-3</v>
      </c>
      <c r="H42" s="36">
        <v>50</v>
      </c>
      <c r="I42" s="34"/>
      <c r="J42" s="51">
        <v>2.5347222222222221E-3</v>
      </c>
      <c r="K42" s="36">
        <v>53</v>
      </c>
      <c r="L42" s="34"/>
      <c r="M42" s="4"/>
      <c r="N42" s="55">
        <v>2.5925925925925925E-3</v>
      </c>
      <c r="O42" s="12">
        <v>53</v>
      </c>
      <c r="Q42" s="55">
        <v>2.5925925925925925E-3</v>
      </c>
      <c r="R42" s="11">
        <v>53</v>
      </c>
      <c r="T42" s="58">
        <v>2.6504629629629625E-3</v>
      </c>
      <c r="U42" s="11">
        <v>55</v>
      </c>
      <c r="W42" s="51">
        <v>2.7083333333333334E-3</v>
      </c>
      <c r="X42" s="13">
        <v>57</v>
      </c>
      <c r="AA42">
        <v>31</v>
      </c>
      <c r="AB42" s="52">
        <v>2.6388888888888885E-3</v>
      </c>
      <c r="AC42">
        <v>31</v>
      </c>
    </row>
    <row r="43" spans="1:29" x14ac:dyDescent="0.25">
      <c r="A43" s="56">
        <v>2.3726851851851851E-3</v>
      </c>
      <c r="B43" s="36">
        <v>50</v>
      </c>
      <c r="C43" s="34"/>
      <c r="D43" s="55">
        <v>2.4305555555555556E-3</v>
      </c>
      <c r="E43" s="36">
        <v>50</v>
      </c>
      <c r="F43" s="34"/>
      <c r="G43" s="51">
        <v>2.488425925925926E-3</v>
      </c>
      <c r="H43" s="36">
        <v>50</v>
      </c>
      <c r="I43" s="34"/>
      <c r="J43" s="51">
        <v>2.5462962962962961E-3</v>
      </c>
      <c r="K43" s="36">
        <v>52</v>
      </c>
      <c r="L43" s="34"/>
      <c r="M43" s="4"/>
      <c r="N43" s="58">
        <v>2.6041666666666665E-3</v>
      </c>
      <c r="O43" s="12">
        <v>52</v>
      </c>
      <c r="Q43" s="58">
        <v>2.6041666666666665E-3</v>
      </c>
      <c r="R43" s="11">
        <v>52</v>
      </c>
      <c r="T43" s="55">
        <v>2.6620370370370374E-3</v>
      </c>
      <c r="U43" s="11">
        <v>55</v>
      </c>
      <c r="W43" s="51">
        <v>2.7199074074074074E-3</v>
      </c>
      <c r="X43" s="13">
        <v>56</v>
      </c>
      <c r="AA43">
        <v>30</v>
      </c>
      <c r="AB43" s="52">
        <v>2.6620370370370374E-3</v>
      </c>
      <c r="AC43">
        <v>30</v>
      </c>
    </row>
    <row r="44" spans="1:29" x14ac:dyDescent="0.25">
      <c r="A44" s="56">
        <v>2.3842592592592591E-3</v>
      </c>
      <c r="B44" s="36">
        <v>49</v>
      </c>
      <c r="C44" s="34"/>
      <c r="D44" s="56">
        <v>2.4421296296296296E-3</v>
      </c>
      <c r="E44" s="36">
        <v>49</v>
      </c>
      <c r="F44" s="34"/>
      <c r="G44" s="51">
        <v>2.5000000000000001E-3</v>
      </c>
      <c r="H44" s="36">
        <v>49</v>
      </c>
      <c r="I44" s="34"/>
      <c r="J44" s="51">
        <v>2.5578703703703705E-3</v>
      </c>
      <c r="K44" s="36">
        <v>52</v>
      </c>
      <c r="L44" s="34"/>
      <c r="M44" s="4"/>
      <c r="N44" s="55">
        <v>2.615740740740741E-3</v>
      </c>
      <c r="O44" s="12">
        <v>52</v>
      </c>
      <c r="Q44" s="55">
        <v>2.615740740740741E-3</v>
      </c>
      <c r="R44" s="11">
        <v>52</v>
      </c>
      <c r="T44" s="58">
        <v>2.673611111111111E-3</v>
      </c>
      <c r="U44" s="11">
        <v>54</v>
      </c>
      <c r="W44" s="51">
        <v>2.7314814814814819E-3</v>
      </c>
      <c r="X44" s="13">
        <v>56</v>
      </c>
      <c r="AA44">
        <v>29</v>
      </c>
      <c r="AB44" s="52">
        <v>2.685185185185185E-3</v>
      </c>
      <c r="AC44">
        <v>29</v>
      </c>
    </row>
    <row r="45" spans="1:29" x14ac:dyDescent="0.25">
      <c r="A45" s="56">
        <v>2.3958333333333336E-3</v>
      </c>
      <c r="B45" s="36">
        <v>48</v>
      </c>
      <c r="C45" s="34"/>
      <c r="D45" s="55">
        <v>2.4537037037037036E-3</v>
      </c>
      <c r="E45" s="36">
        <v>48</v>
      </c>
      <c r="F45" s="34"/>
      <c r="G45" s="51">
        <v>2.5115740740740741E-3</v>
      </c>
      <c r="H45" s="36">
        <v>48</v>
      </c>
      <c r="I45" s="34"/>
      <c r="J45" s="51">
        <v>2.5694444444444445E-3</v>
      </c>
      <c r="K45" s="36">
        <v>51</v>
      </c>
      <c r="L45" s="34"/>
      <c r="M45" s="4"/>
      <c r="N45" s="58">
        <v>2.627314814814815E-3</v>
      </c>
      <c r="O45" s="12">
        <v>51</v>
      </c>
      <c r="Q45" s="58">
        <v>2.627314814814815E-3</v>
      </c>
      <c r="R45" s="11">
        <v>51</v>
      </c>
      <c r="T45" s="55">
        <v>2.685185185185185E-3</v>
      </c>
      <c r="U45" s="11">
        <v>54</v>
      </c>
      <c r="W45" s="51">
        <v>2.7430555555555559E-3</v>
      </c>
      <c r="X45" s="13">
        <v>56</v>
      </c>
      <c r="AA45">
        <v>28</v>
      </c>
      <c r="AB45" s="52">
        <v>2.7083333333333334E-3</v>
      </c>
      <c r="AC45">
        <v>28</v>
      </c>
    </row>
    <row r="46" spans="1:29" x14ac:dyDescent="0.25">
      <c r="A46" s="56">
        <v>2.4074074074074076E-3</v>
      </c>
      <c r="B46" s="36">
        <v>47</v>
      </c>
      <c r="C46" s="34"/>
      <c r="D46" s="56">
        <v>2.4652777777777776E-3</v>
      </c>
      <c r="E46" s="36">
        <v>47</v>
      </c>
      <c r="F46" s="34"/>
      <c r="G46" s="51">
        <v>2.5231481481481481E-3</v>
      </c>
      <c r="H46" s="36">
        <v>47</v>
      </c>
      <c r="I46" s="34"/>
      <c r="J46" s="51">
        <v>2.5810185185185185E-3</v>
      </c>
      <c r="K46" s="36">
        <v>51</v>
      </c>
      <c r="L46" s="34"/>
      <c r="M46" s="4"/>
      <c r="N46" s="55">
        <v>2.6388888888888885E-3</v>
      </c>
      <c r="O46" s="12">
        <v>51</v>
      </c>
      <c r="Q46" s="55">
        <v>2.6388888888888885E-3</v>
      </c>
      <c r="R46" s="11">
        <v>51</v>
      </c>
      <c r="T46" s="58">
        <v>2.6967592592592594E-3</v>
      </c>
      <c r="U46" s="11">
        <v>53</v>
      </c>
      <c r="W46" s="51">
        <v>2.7546296296296294E-3</v>
      </c>
      <c r="X46" s="13">
        <v>55</v>
      </c>
      <c r="AA46">
        <v>27</v>
      </c>
      <c r="AB46" s="52">
        <v>2.7314814814814819E-3</v>
      </c>
      <c r="AC46">
        <v>27</v>
      </c>
    </row>
    <row r="47" spans="1:29" x14ac:dyDescent="0.25">
      <c r="A47" s="56">
        <v>2.4189814814814816E-3</v>
      </c>
      <c r="B47" s="36">
        <v>46</v>
      </c>
      <c r="C47" s="34"/>
      <c r="D47" s="55">
        <v>2.4768518518518516E-3</v>
      </c>
      <c r="E47" s="36">
        <v>46</v>
      </c>
      <c r="F47" s="34"/>
      <c r="G47" s="51">
        <v>2.5347222222222221E-3</v>
      </c>
      <c r="H47" s="36">
        <v>46</v>
      </c>
      <c r="I47" s="34"/>
      <c r="J47" s="51">
        <v>2.5925925925925925E-3</v>
      </c>
      <c r="K47" s="36">
        <v>50</v>
      </c>
      <c r="L47" s="34"/>
      <c r="M47" s="4"/>
      <c r="N47" s="58">
        <v>2.6504629629629625E-3</v>
      </c>
      <c r="O47" s="12">
        <v>50</v>
      </c>
      <c r="Q47" s="58">
        <v>2.6504629629629625E-3</v>
      </c>
      <c r="R47" s="11">
        <v>50</v>
      </c>
      <c r="T47" s="55">
        <v>2.7083333333333334E-3</v>
      </c>
      <c r="U47" s="11">
        <v>53</v>
      </c>
      <c r="W47" s="51">
        <v>2.7662037037037034E-3</v>
      </c>
      <c r="X47" s="13">
        <v>55</v>
      </c>
      <c r="AA47">
        <v>26</v>
      </c>
      <c r="AB47" s="52">
        <v>2.7546296296296294E-3</v>
      </c>
      <c r="AC47">
        <v>26</v>
      </c>
    </row>
    <row r="48" spans="1:29" x14ac:dyDescent="0.25">
      <c r="A48" s="56">
        <v>2.4305555555555556E-3</v>
      </c>
      <c r="B48" s="36">
        <v>45</v>
      </c>
      <c r="C48" s="34"/>
      <c r="D48" s="56">
        <v>2.488425925925926E-3</v>
      </c>
      <c r="E48" s="36">
        <v>45</v>
      </c>
      <c r="F48" s="34"/>
      <c r="G48" s="51">
        <v>2.5462962962962961E-3</v>
      </c>
      <c r="H48" s="36">
        <v>45</v>
      </c>
      <c r="I48" s="34"/>
      <c r="J48" s="51">
        <v>2.6041666666666665E-3</v>
      </c>
      <c r="K48" s="36">
        <v>50</v>
      </c>
      <c r="L48" s="34"/>
      <c r="M48" s="4"/>
      <c r="N48" s="55">
        <v>2.6620370370370374E-3</v>
      </c>
      <c r="O48" s="12">
        <v>50</v>
      </c>
      <c r="Q48" s="55">
        <v>2.6620370370370374E-3</v>
      </c>
      <c r="R48" s="11">
        <v>50</v>
      </c>
      <c r="T48" s="58">
        <v>2.7199074074074074E-3</v>
      </c>
      <c r="U48" s="11">
        <v>52</v>
      </c>
      <c r="W48" s="51">
        <v>2.7777777777777779E-3</v>
      </c>
      <c r="X48" s="13">
        <v>55</v>
      </c>
      <c r="AA48">
        <v>25</v>
      </c>
      <c r="AB48" s="52">
        <v>2.7893518518518519E-3</v>
      </c>
      <c r="AC48">
        <v>25</v>
      </c>
    </row>
    <row r="49" spans="1:29" x14ac:dyDescent="0.25">
      <c r="A49" s="56">
        <v>2.4421296296296296E-3</v>
      </c>
      <c r="B49" s="36">
        <v>44</v>
      </c>
      <c r="C49" s="34"/>
      <c r="D49" s="55">
        <v>2.5000000000000001E-3</v>
      </c>
      <c r="E49" s="36">
        <v>44</v>
      </c>
      <c r="F49" s="34"/>
      <c r="G49" s="51">
        <v>2.5578703703703705E-3</v>
      </c>
      <c r="H49" s="36">
        <v>44</v>
      </c>
      <c r="I49" s="34"/>
      <c r="J49" s="51">
        <v>2.615740740740741E-3</v>
      </c>
      <c r="K49" s="36">
        <v>49</v>
      </c>
      <c r="L49" s="34"/>
      <c r="M49" s="4"/>
      <c r="N49" s="58">
        <v>2.673611111111111E-3</v>
      </c>
      <c r="O49" s="12">
        <v>49</v>
      </c>
      <c r="Q49" s="58">
        <v>2.673611111111111E-3</v>
      </c>
      <c r="R49" s="11">
        <v>49</v>
      </c>
      <c r="T49" s="55">
        <v>2.7314814814814819E-3</v>
      </c>
      <c r="U49" s="11">
        <v>52</v>
      </c>
      <c r="W49" s="51">
        <v>2.7893518518518519E-3</v>
      </c>
      <c r="X49" s="13">
        <v>54</v>
      </c>
      <c r="AA49">
        <v>24</v>
      </c>
      <c r="AB49" s="52">
        <v>2.8240740740740739E-3</v>
      </c>
      <c r="AC49">
        <v>24</v>
      </c>
    </row>
    <row r="50" spans="1:29" x14ac:dyDescent="0.25">
      <c r="A50" s="56">
        <v>2.4537037037037036E-3</v>
      </c>
      <c r="B50" s="36">
        <v>43</v>
      </c>
      <c r="C50" s="34"/>
      <c r="D50" s="56">
        <v>2.5115740740740741E-3</v>
      </c>
      <c r="E50" s="36">
        <v>43</v>
      </c>
      <c r="F50" s="34"/>
      <c r="G50" s="51">
        <v>2.5694444444444445E-3</v>
      </c>
      <c r="H50" s="36">
        <v>43</v>
      </c>
      <c r="I50" s="34"/>
      <c r="J50" s="51">
        <v>2.627314814814815E-3</v>
      </c>
      <c r="K50" s="36">
        <v>48</v>
      </c>
      <c r="L50" s="34"/>
      <c r="M50" s="4"/>
      <c r="N50" s="55">
        <v>2.685185185185185E-3</v>
      </c>
      <c r="O50" s="12">
        <v>48</v>
      </c>
      <c r="Q50" s="55">
        <v>2.685185185185185E-3</v>
      </c>
      <c r="R50" s="11">
        <v>48</v>
      </c>
      <c r="T50" s="58">
        <v>2.7430555555555559E-3</v>
      </c>
      <c r="U50" s="11">
        <v>51</v>
      </c>
      <c r="W50" s="51">
        <v>2.8009259259259259E-3</v>
      </c>
      <c r="X50" s="13">
        <v>54</v>
      </c>
      <c r="AA50">
        <v>23</v>
      </c>
      <c r="AB50" s="52">
        <v>2.8587962962962963E-3</v>
      </c>
      <c r="AC50">
        <v>23</v>
      </c>
    </row>
    <row r="51" spans="1:29" x14ac:dyDescent="0.25">
      <c r="A51" s="56">
        <v>2.4652777777777776E-3</v>
      </c>
      <c r="B51" s="36">
        <v>42</v>
      </c>
      <c r="C51" s="34"/>
      <c r="D51" s="55">
        <v>2.5231481481481481E-3</v>
      </c>
      <c r="E51" s="36">
        <v>42</v>
      </c>
      <c r="F51" s="34"/>
      <c r="G51" s="51">
        <v>2.5810185185185185E-3</v>
      </c>
      <c r="H51" s="36">
        <v>42</v>
      </c>
      <c r="I51" s="34"/>
      <c r="J51" s="51">
        <v>2.6388888888888885E-3</v>
      </c>
      <c r="K51" s="36">
        <v>47</v>
      </c>
      <c r="L51" s="34"/>
      <c r="M51" s="4"/>
      <c r="N51" s="58">
        <v>2.6967592592592594E-3</v>
      </c>
      <c r="O51" s="12">
        <v>47</v>
      </c>
      <c r="Q51" s="58">
        <v>2.6967592592592594E-3</v>
      </c>
      <c r="R51" s="11">
        <v>47</v>
      </c>
      <c r="T51" s="55">
        <v>2.7546296296296294E-3</v>
      </c>
      <c r="U51" s="11">
        <v>51</v>
      </c>
      <c r="W51" s="51">
        <v>2.8124999999999995E-3</v>
      </c>
      <c r="X51" s="13">
        <v>53</v>
      </c>
      <c r="AA51">
        <v>22</v>
      </c>
      <c r="AB51" s="52">
        <v>2.8935185185185188E-3</v>
      </c>
      <c r="AC51">
        <v>22</v>
      </c>
    </row>
    <row r="52" spans="1:29" x14ac:dyDescent="0.25">
      <c r="A52" s="56">
        <v>2.4768518518518516E-3</v>
      </c>
      <c r="B52" s="36">
        <v>41</v>
      </c>
      <c r="C52" s="34"/>
      <c r="D52" s="56">
        <v>2.5347222222222221E-3</v>
      </c>
      <c r="E52" s="36">
        <v>41</v>
      </c>
      <c r="F52" s="34"/>
      <c r="G52" s="51">
        <v>2.5925925925925925E-3</v>
      </c>
      <c r="H52" s="36">
        <v>41</v>
      </c>
      <c r="I52" s="34"/>
      <c r="J52" s="51">
        <v>2.6504629629629625E-3</v>
      </c>
      <c r="K52" s="36">
        <v>46</v>
      </c>
      <c r="L52" s="34"/>
      <c r="M52" s="4"/>
      <c r="N52" s="55">
        <v>2.7083333333333334E-3</v>
      </c>
      <c r="O52" s="12">
        <v>46</v>
      </c>
      <c r="Q52" s="55">
        <v>2.7083333333333334E-3</v>
      </c>
      <c r="R52" s="11">
        <v>46</v>
      </c>
      <c r="T52" s="58">
        <v>2.7662037037037034E-3</v>
      </c>
      <c r="U52" s="11">
        <v>50</v>
      </c>
      <c r="W52" s="51">
        <v>2.8240740740740739E-3</v>
      </c>
      <c r="X52" s="13">
        <v>53</v>
      </c>
      <c r="AA52">
        <v>21</v>
      </c>
      <c r="AB52" s="52">
        <v>2.9282407407407412E-3</v>
      </c>
      <c r="AC52">
        <v>21</v>
      </c>
    </row>
    <row r="53" spans="1:29" x14ac:dyDescent="0.25">
      <c r="A53" s="56">
        <v>2.488425925925926E-3</v>
      </c>
      <c r="B53" s="36">
        <v>40</v>
      </c>
      <c r="C53" s="34"/>
      <c r="D53" s="55">
        <v>2.5462962962962961E-3</v>
      </c>
      <c r="E53" s="36">
        <v>40</v>
      </c>
      <c r="F53" s="34"/>
      <c r="G53" s="51">
        <v>2.6041666666666665E-3</v>
      </c>
      <c r="H53" s="36">
        <v>40</v>
      </c>
      <c r="I53" s="34"/>
      <c r="J53" s="51">
        <v>2.6620370370370374E-3</v>
      </c>
      <c r="K53" s="36">
        <v>45</v>
      </c>
      <c r="L53" s="34"/>
      <c r="M53" s="4"/>
      <c r="N53" s="58">
        <v>2.7199074074074074E-3</v>
      </c>
      <c r="O53" s="12">
        <v>45</v>
      </c>
      <c r="Q53" s="58">
        <v>2.7199074074074074E-3</v>
      </c>
      <c r="R53" s="11">
        <v>45</v>
      </c>
      <c r="T53" s="55">
        <v>2.7777777777777779E-3</v>
      </c>
      <c r="U53" s="11">
        <v>50</v>
      </c>
      <c r="W53" s="51">
        <v>2.8356481481481479E-3</v>
      </c>
      <c r="X53" s="13">
        <v>52</v>
      </c>
      <c r="AA53">
        <v>20</v>
      </c>
      <c r="AB53" s="52">
        <v>2.9629629629629628E-3</v>
      </c>
      <c r="AC53">
        <v>20</v>
      </c>
    </row>
    <row r="54" spans="1:29" x14ac:dyDescent="0.25">
      <c r="A54" s="56">
        <v>2.5000000000000001E-3</v>
      </c>
      <c r="B54" s="36">
        <v>39</v>
      </c>
      <c r="C54" s="34"/>
      <c r="D54" s="56">
        <v>2.5578703703703705E-3</v>
      </c>
      <c r="E54" s="36">
        <v>39</v>
      </c>
      <c r="F54" s="34"/>
      <c r="G54" s="51">
        <v>2.615740740740741E-3</v>
      </c>
      <c r="H54" s="36">
        <v>39</v>
      </c>
      <c r="I54" s="34"/>
      <c r="J54" s="51">
        <v>2.673611111111111E-3</v>
      </c>
      <c r="K54" s="36">
        <v>44</v>
      </c>
      <c r="L54" s="34"/>
      <c r="M54" s="4"/>
      <c r="N54" s="55">
        <v>2.7314814814814819E-3</v>
      </c>
      <c r="O54" s="12">
        <v>44</v>
      </c>
      <c r="Q54" s="55">
        <v>2.7314814814814819E-3</v>
      </c>
      <c r="R54" s="11">
        <v>44</v>
      </c>
      <c r="T54" s="58">
        <v>2.7893518518518519E-3</v>
      </c>
      <c r="U54" s="11">
        <v>49</v>
      </c>
      <c r="W54" s="51">
        <v>2.8472222222222219E-3</v>
      </c>
      <c r="X54" s="13">
        <v>52</v>
      </c>
      <c r="AA54">
        <v>19</v>
      </c>
      <c r="AB54" s="52">
        <v>2.9976851851851848E-3</v>
      </c>
      <c r="AC54">
        <v>19</v>
      </c>
    </row>
    <row r="55" spans="1:29" x14ac:dyDescent="0.25">
      <c r="A55" s="56">
        <v>2.5115740740740741E-3</v>
      </c>
      <c r="B55" s="36">
        <v>38</v>
      </c>
      <c r="C55" s="34"/>
      <c r="D55" s="55">
        <v>2.5694444444444445E-3</v>
      </c>
      <c r="E55" s="36">
        <v>38</v>
      </c>
      <c r="F55" s="34"/>
      <c r="G55" s="51">
        <v>2.627314814814815E-3</v>
      </c>
      <c r="H55" s="36">
        <v>39</v>
      </c>
      <c r="I55" s="34"/>
      <c r="J55" s="51">
        <v>2.685185185185185E-3</v>
      </c>
      <c r="K55" s="36">
        <v>43</v>
      </c>
      <c r="L55" s="34"/>
      <c r="M55" s="4"/>
      <c r="N55" s="58">
        <v>2.7430555555555559E-3</v>
      </c>
      <c r="O55" s="12">
        <v>44</v>
      </c>
      <c r="Q55" s="58">
        <v>2.7430555555555559E-3</v>
      </c>
      <c r="R55" s="11">
        <v>44</v>
      </c>
      <c r="T55" s="55">
        <v>2.8009259259259259E-3</v>
      </c>
      <c r="U55" s="11">
        <v>48</v>
      </c>
      <c r="W55" s="51">
        <v>2.8587962962962963E-3</v>
      </c>
      <c r="X55" s="13">
        <v>51</v>
      </c>
      <c r="AA55">
        <v>18</v>
      </c>
      <c r="AB55" s="52">
        <v>3.0324074074074073E-3</v>
      </c>
      <c r="AC55">
        <v>18</v>
      </c>
    </row>
    <row r="56" spans="1:29" x14ac:dyDescent="0.25">
      <c r="A56" s="56">
        <v>2.5231481481481481E-3</v>
      </c>
      <c r="B56" s="36">
        <v>37</v>
      </c>
      <c r="C56" s="34"/>
      <c r="D56" s="56">
        <v>2.5810185185185185E-3</v>
      </c>
      <c r="E56" s="36">
        <v>37</v>
      </c>
      <c r="F56" s="34"/>
      <c r="G56" s="51">
        <v>2.6388888888888885E-3</v>
      </c>
      <c r="H56" s="36">
        <v>38</v>
      </c>
      <c r="I56" s="34"/>
      <c r="J56" s="51">
        <v>2.6967592592592594E-3</v>
      </c>
      <c r="K56" s="36">
        <v>43</v>
      </c>
      <c r="L56" s="34"/>
      <c r="M56" s="4"/>
      <c r="N56" s="55">
        <v>2.7546296296296294E-3</v>
      </c>
      <c r="O56" s="12">
        <v>43</v>
      </c>
      <c r="Q56" s="55">
        <v>2.7546296296296294E-3</v>
      </c>
      <c r="R56" s="11">
        <v>43</v>
      </c>
      <c r="T56" s="58">
        <v>2.8124999999999995E-3</v>
      </c>
      <c r="U56" s="11">
        <v>47</v>
      </c>
      <c r="W56" s="51">
        <v>2.8703703703703708E-3</v>
      </c>
      <c r="X56" s="13">
        <v>51</v>
      </c>
      <c r="AA56">
        <v>17</v>
      </c>
      <c r="AB56" s="52">
        <v>3.0671296296296297E-3</v>
      </c>
      <c r="AC56">
        <v>17</v>
      </c>
    </row>
    <row r="57" spans="1:29" x14ac:dyDescent="0.25">
      <c r="A57" s="56">
        <v>2.5347222222222221E-3</v>
      </c>
      <c r="B57" s="36">
        <v>36</v>
      </c>
      <c r="C57" s="34"/>
      <c r="D57" s="55">
        <v>2.5925925925925925E-3</v>
      </c>
      <c r="E57" s="36">
        <v>36</v>
      </c>
      <c r="F57" s="34"/>
      <c r="G57" s="51">
        <v>2.6504629629629625E-3</v>
      </c>
      <c r="H57" s="36">
        <v>38</v>
      </c>
      <c r="I57" s="34"/>
      <c r="J57" s="51">
        <v>2.7083333333333334E-3</v>
      </c>
      <c r="K57" s="36">
        <v>42</v>
      </c>
      <c r="L57" s="34"/>
      <c r="M57" s="4"/>
      <c r="N57" s="58">
        <v>2.7662037037037034E-3</v>
      </c>
      <c r="O57" s="12">
        <v>43</v>
      </c>
      <c r="Q57" s="58">
        <v>2.7662037037037034E-3</v>
      </c>
      <c r="R57" s="11">
        <v>43</v>
      </c>
      <c r="T57" s="55">
        <v>2.8240740740740739E-3</v>
      </c>
      <c r="U57" s="11">
        <v>46</v>
      </c>
      <c r="W57" s="51">
        <v>2.8819444444444444E-3</v>
      </c>
      <c r="X57" s="13">
        <v>50</v>
      </c>
      <c r="AA57">
        <v>16</v>
      </c>
      <c r="AB57" s="52">
        <v>3.1018518518518522E-3</v>
      </c>
      <c r="AC57">
        <v>16</v>
      </c>
    </row>
    <row r="58" spans="1:29" x14ac:dyDescent="0.25">
      <c r="A58" s="56">
        <v>2.5462962962962961E-3</v>
      </c>
      <c r="B58" s="36">
        <v>35</v>
      </c>
      <c r="C58" s="34"/>
      <c r="D58" s="56">
        <v>2.6041666666666665E-3</v>
      </c>
      <c r="E58" s="36">
        <v>35</v>
      </c>
      <c r="F58" s="34"/>
      <c r="G58" s="51">
        <v>2.6620370370370374E-3</v>
      </c>
      <c r="H58" s="36">
        <v>37</v>
      </c>
      <c r="I58" s="34"/>
      <c r="J58" s="51">
        <v>2.7199074074074074E-3</v>
      </c>
      <c r="K58" s="36">
        <v>42</v>
      </c>
      <c r="L58" s="34"/>
      <c r="M58" s="4"/>
      <c r="N58" s="55">
        <v>2.7777777777777779E-3</v>
      </c>
      <c r="O58" s="12">
        <v>42</v>
      </c>
      <c r="Q58" s="55">
        <v>2.7777777777777779E-3</v>
      </c>
      <c r="R58" s="11">
        <v>42</v>
      </c>
      <c r="T58" s="58">
        <v>2.8356481481481479E-3</v>
      </c>
      <c r="U58" s="11">
        <v>45</v>
      </c>
      <c r="W58" s="51">
        <v>2.8935185185185188E-3</v>
      </c>
      <c r="X58" s="13">
        <v>50</v>
      </c>
      <c r="AA58">
        <v>15</v>
      </c>
      <c r="AB58" s="52">
        <v>3.1481481481481482E-3</v>
      </c>
      <c r="AC58">
        <v>15</v>
      </c>
    </row>
    <row r="59" spans="1:29" x14ac:dyDescent="0.25">
      <c r="A59" s="56">
        <v>2.5578703703703705E-3</v>
      </c>
      <c r="B59" s="36">
        <v>34</v>
      </c>
      <c r="C59" s="34"/>
      <c r="D59" s="55">
        <v>2.615740740740741E-3</v>
      </c>
      <c r="E59" s="36">
        <v>34</v>
      </c>
      <c r="F59" s="34"/>
      <c r="G59" s="51">
        <v>2.673611111111111E-3</v>
      </c>
      <c r="H59" s="36">
        <v>37</v>
      </c>
      <c r="I59" s="34"/>
      <c r="J59" s="51">
        <v>2.7314814814814819E-3</v>
      </c>
      <c r="K59" s="36">
        <v>41</v>
      </c>
      <c r="L59" s="34"/>
      <c r="M59" s="4"/>
      <c r="N59" s="58">
        <v>2.7893518518518519E-3</v>
      </c>
      <c r="O59" s="12">
        <v>42</v>
      </c>
      <c r="Q59" s="58">
        <v>2.7893518518518519E-3</v>
      </c>
      <c r="R59" s="11">
        <v>42</v>
      </c>
      <c r="T59" s="55">
        <v>2.8472222222222219E-3</v>
      </c>
      <c r="U59" s="11">
        <v>44</v>
      </c>
      <c r="W59" s="51">
        <v>2.9050925925925928E-3</v>
      </c>
      <c r="X59" s="13">
        <v>49</v>
      </c>
      <c r="AA59">
        <v>14</v>
      </c>
      <c r="AB59" s="52">
        <v>3.1944444444444442E-3</v>
      </c>
      <c r="AC59">
        <v>14</v>
      </c>
    </row>
    <row r="60" spans="1:29" x14ac:dyDescent="0.25">
      <c r="A60" s="56">
        <v>2.5694444444444445E-3</v>
      </c>
      <c r="B60" s="36">
        <v>34</v>
      </c>
      <c r="C60" s="34"/>
      <c r="D60" s="56">
        <v>2.627314814814815E-3</v>
      </c>
      <c r="E60" s="36">
        <v>34</v>
      </c>
      <c r="F60" s="34"/>
      <c r="G60" s="51">
        <v>2.685185185185185E-3</v>
      </c>
      <c r="H60" s="36">
        <v>36</v>
      </c>
      <c r="I60" s="34"/>
      <c r="J60" s="51">
        <v>2.7430555555555559E-3</v>
      </c>
      <c r="K60" s="36">
        <v>41</v>
      </c>
      <c r="L60" s="34"/>
      <c r="M60" s="4"/>
      <c r="N60" s="55">
        <v>2.8009259259259259E-3</v>
      </c>
      <c r="O60" s="12">
        <v>41</v>
      </c>
      <c r="Q60" s="55">
        <v>2.8009259259259259E-3</v>
      </c>
      <c r="R60" s="11">
        <v>41</v>
      </c>
      <c r="T60" s="58">
        <v>2.8587962962962963E-3</v>
      </c>
      <c r="U60" s="11">
        <v>43</v>
      </c>
      <c r="W60" s="51">
        <v>2.9166666666666668E-3</v>
      </c>
      <c r="X60" s="13">
        <v>48</v>
      </c>
      <c r="AA60">
        <v>13</v>
      </c>
      <c r="AB60" s="52">
        <v>3.2407407407407406E-3</v>
      </c>
      <c r="AC60">
        <v>13</v>
      </c>
    </row>
    <row r="61" spans="1:29" x14ac:dyDescent="0.25">
      <c r="A61" s="56">
        <v>2.5810185185185185E-3</v>
      </c>
      <c r="B61" s="36">
        <v>33</v>
      </c>
      <c r="C61" s="34"/>
      <c r="D61" s="55">
        <v>2.6388888888888885E-3</v>
      </c>
      <c r="E61" s="36">
        <v>33</v>
      </c>
      <c r="F61" s="34"/>
      <c r="G61" s="51">
        <v>2.6967592592592594E-3</v>
      </c>
      <c r="H61" s="36">
        <v>36</v>
      </c>
      <c r="I61" s="34"/>
      <c r="J61" s="51">
        <v>2.7546296296296294E-3</v>
      </c>
      <c r="K61" s="36">
        <v>40</v>
      </c>
      <c r="L61" s="34"/>
      <c r="M61" s="4"/>
      <c r="N61" s="58">
        <v>2.8124999999999995E-3</v>
      </c>
      <c r="O61" s="12">
        <v>41</v>
      </c>
      <c r="Q61" s="58">
        <v>2.8124999999999995E-3</v>
      </c>
      <c r="R61" s="11">
        <v>41</v>
      </c>
      <c r="T61" s="55">
        <v>2.8703703703703708E-3</v>
      </c>
      <c r="U61" s="11">
        <v>42</v>
      </c>
      <c r="W61" s="51">
        <v>2.9282407407407412E-3</v>
      </c>
      <c r="X61" s="13">
        <v>47</v>
      </c>
      <c r="AA61">
        <v>12</v>
      </c>
      <c r="AB61" s="52">
        <v>3.2870370370370367E-3</v>
      </c>
      <c r="AC61">
        <v>12</v>
      </c>
    </row>
    <row r="62" spans="1:29" x14ac:dyDescent="0.25">
      <c r="A62" s="56">
        <v>2.5925925925925925E-3</v>
      </c>
      <c r="B62" s="36">
        <v>33</v>
      </c>
      <c r="C62" s="34"/>
      <c r="D62" s="56">
        <v>2.6504629629629625E-3</v>
      </c>
      <c r="E62" s="36">
        <v>33</v>
      </c>
      <c r="F62" s="34"/>
      <c r="G62" s="51">
        <v>2.7083333333333334E-3</v>
      </c>
      <c r="H62" s="36">
        <v>35</v>
      </c>
      <c r="I62" s="34"/>
      <c r="J62" s="51">
        <v>2.7662037037037034E-3</v>
      </c>
      <c r="K62" s="36">
        <v>40</v>
      </c>
      <c r="L62" s="34"/>
      <c r="M62" s="4"/>
      <c r="N62" s="55">
        <v>2.8240740740740739E-3</v>
      </c>
      <c r="O62" s="12">
        <v>40</v>
      </c>
      <c r="Q62" s="55">
        <v>2.8240740740740739E-3</v>
      </c>
      <c r="R62" s="11">
        <v>40</v>
      </c>
      <c r="T62" s="58">
        <v>2.8819444444444444E-3</v>
      </c>
      <c r="U62" s="11">
        <v>41</v>
      </c>
      <c r="W62" s="51">
        <v>2.9398148148148148E-3</v>
      </c>
      <c r="X62" s="13">
        <v>46</v>
      </c>
      <c r="AA62">
        <v>11</v>
      </c>
      <c r="AB62" s="52">
        <v>3.3333333333333335E-3</v>
      </c>
      <c r="AC62">
        <v>11</v>
      </c>
    </row>
    <row r="63" spans="1:29" x14ac:dyDescent="0.25">
      <c r="A63" s="56">
        <v>2.6041666666666665E-3</v>
      </c>
      <c r="B63" s="36">
        <v>32</v>
      </c>
      <c r="C63" s="34"/>
      <c r="D63" s="55">
        <v>2.6620370370370374E-3</v>
      </c>
      <c r="E63" s="36">
        <v>32</v>
      </c>
      <c r="F63" s="34"/>
      <c r="G63" s="51">
        <v>2.7199074074074074E-3</v>
      </c>
      <c r="H63" s="36">
        <v>35</v>
      </c>
      <c r="I63" s="34"/>
      <c r="J63" s="51">
        <v>2.7777777777777779E-3</v>
      </c>
      <c r="K63" s="36">
        <v>39</v>
      </c>
      <c r="L63" s="34"/>
      <c r="M63" s="4"/>
      <c r="N63" s="58">
        <v>2.8356481481481479E-3</v>
      </c>
      <c r="O63" s="12">
        <v>40</v>
      </c>
      <c r="Q63" s="58">
        <v>2.8356481481481479E-3</v>
      </c>
      <c r="R63" s="11">
        <v>40</v>
      </c>
      <c r="T63" s="55">
        <v>2.8935185185185188E-3</v>
      </c>
      <c r="U63" s="11">
        <v>40</v>
      </c>
      <c r="W63" s="51">
        <v>2.9513888888888888E-3</v>
      </c>
      <c r="X63" s="13">
        <v>45</v>
      </c>
      <c r="AA63">
        <v>10</v>
      </c>
      <c r="AB63" s="52">
        <v>3.37962962962963E-3</v>
      </c>
      <c r="AC63">
        <v>10</v>
      </c>
    </row>
    <row r="64" spans="1:29" x14ac:dyDescent="0.25">
      <c r="A64" s="56">
        <v>2.615740740740741E-3</v>
      </c>
      <c r="B64" s="36">
        <v>32</v>
      </c>
      <c r="C64" s="34"/>
      <c r="D64" s="56">
        <v>2.673611111111111E-3</v>
      </c>
      <c r="E64" s="36">
        <v>32</v>
      </c>
      <c r="F64" s="34"/>
      <c r="G64" s="51">
        <v>2.7314814814814819E-3</v>
      </c>
      <c r="H64" s="36">
        <v>34</v>
      </c>
      <c r="I64" s="34"/>
      <c r="J64" s="51">
        <v>2.7893518518518519E-3</v>
      </c>
      <c r="K64" s="36">
        <v>39</v>
      </c>
      <c r="L64" s="34"/>
      <c r="M64" s="4"/>
      <c r="N64" s="55">
        <v>2.8472222222222219E-3</v>
      </c>
      <c r="O64" s="12">
        <v>39</v>
      </c>
      <c r="Q64" s="55">
        <v>2.8472222222222219E-3</v>
      </c>
      <c r="R64" s="11">
        <v>39</v>
      </c>
      <c r="T64" s="58">
        <v>2.9050925925925928E-3</v>
      </c>
      <c r="U64" s="11">
        <v>39</v>
      </c>
      <c r="W64" s="51">
        <v>2.9629629629629628E-3</v>
      </c>
      <c r="X64" s="13">
        <v>44</v>
      </c>
      <c r="AA64">
        <v>9</v>
      </c>
      <c r="AB64" s="52">
        <v>3.425925925925926E-3</v>
      </c>
      <c r="AC64">
        <v>9</v>
      </c>
    </row>
    <row r="65" spans="1:29" x14ac:dyDescent="0.25">
      <c r="A65" s="56">
        <v>2.627314814814815E-3</v>
      </c>
      <c r="B65" s="36">
        <v>31</v>
      </c>
      <c r="C65" s="34"/>
      <c r="D65" s="55">
        <v>2.685185185185185E-3</v>
      </c>
      <c r="E65" s="36">
        <v>31</v>
      </c>
      <c r="F65" s="34"/>
      <c r="G65" s="51">
        <v>2.7430555555555559E-3</v>
      </c>
      <c r="H65" s="36">
        <v>34</v>
      </c>
      <c r="I65" s="34"/>
      <c r="J65" s="51">
        <v>2.8009259259259259E-3</v>
      </c>
      <c r="K65" s="36">
        <v>38</v>
      </c>
      <c r="L65" s="34"/>
      <c r="M65" s="4"/>
      <c r="N65" s="58">
        <v>2.8587962962962963E-3</v>
      </c>
      <c r="O65" s="12">
        <v>39</v>
      </c>
      <c r="Q65" s="58">
        <v>2.8587962962962963E-3</v>
      </c>
      <c r="R65" s="11">
        <v>39</v>
      </c>
      <c r="T65" s="55">
        <v>2.9166666666666668E-3</v>
      </c>
      <c r="U65" s="11">
        <v>39</v>
      </c>
      <c r="W65" s="51">
        <v>2.9745370370370373E-3</v>
      </c>
      <c r="X65" s="13">
        <v>43</v>
      </c>
      <c r="AA65">
        <v>8</v>
      </c>
      <c r="AB65" s="52">
        <v>3.472222222222222E-3</v>
      </c>
      <c r="AC65">
        <v>8</v>
      </c>
    </row>
    <row r="66" spans="1:29" x14ac:dyDescent="0.25">
      <c r="A66" s="56">
        <v>2.6388888888888885E-3</v>
      </c>
      <c r="B66" s="36">
        <v>31</v>
      </c>
      <c r="C66" s="34"/>
      <c r="D66" s="56">
        <v>2.6967592592592594E-3</v>
      </c>
      <c r="E66" s="36">
        <v>31</v>
      </c>
      <c r="F66" s="34"/>
      <c r="G66" s="51">
        <v>2.7546296296296294E-3</v>
      </c>
      <c r="H66" s="36">
        <v>33</v>
      </c>
      <c r="I66" s="34"/>
      <c r="J66" s="51">
        <v>2.8124999999999995E-3</v>
      </c>
      <c r="K66" s="36">
        <v>38</v>
      </c>
      <c r="L66" s="34"/>
      <c r="M66" s="4"/>
      <c r="N66" s="55">
        <v>2.8703703703703708E-3</v>
      </c>
      <c r="O66" s="12">
        <v>38</v>
      </c>
      <c r="Q66" s="55">
        <v>2.8703703703703708E-3</v>
      </c>
      <c r="R66" s="11">
        <v>38</v>
      </c>
      <c r="T66" s="58">
        <v>2.9282407407407412E-3</v>
      </c>
      <c r="U66" s="11">
        <v>38</v>
      </c>
      <c r="W66" s="51">
        <v>2.9861111111111113E-3</v>
      </c>
      <c r="X66" s="13">
        <v>42</v>
      </c>
      <c r="AA66">
        <v>7</v>
      </c>
      <c r="AB66" s="52">
        <v>3.530092592592592E-3</v>
      </c>
      <c r="AC66">
        <v>7</v>
      </c>
    </row>
    <row r="67" spans="1:29" x14ac:dyDescent="0.25">
      <c r="A67" s="56">
        <v>2.6504629629629625E-3</v>
      </c>
      <c r="B67" s="36">
        <v>30</v>
      </c>
      <c r="C67" s="34"/>
      <c r="D67" s="55">
        <v>2.7083333333333334E-3</v>
      </c>
      <c r="E67" s="36">
        <v>30</v>
      </c>
      <c r="F67" s="34"/>
      <c r="G67" s="51">
        <v>2.7662037037037034E-3</v>
      </c>
      <c r="H67" s="36">
        <v>33</v>
      </c>
      <c r="I67" s="34"/>
      <c r="J67" s="51">
        <v>2.8240740740740739E-3</v>
      </c>
      <c r="K67" s="36">
        <v>37</v>
      </c>
      <c r="L67" s="34"/>
      <c r="M67" s="4"/>
      <c r="N67" s="58">
        <v>2.8819444444444444E-3</v>
      </c>
      <c r="O67" s="12">
        <v>38</v>
      </c>
      <c r="Q67" s="58">
        <v>2.8819444444444444E-3</v>
      </c>
      <c r="R67" s="11">
        <v>38</v>
      </c>
      <c r="T67" s="55">
        <v>2.9398148148148148E-3</v>
      </c>
      <c r="U67" s="11">
        <v>38</v>
      </c>
      <c r="W67" s="51">
        <v>2.9976851851851848E-3</v>
      </c>
      <c r="X67" s="13">
        <v>41</v>
      </c>
      <c r="AA67">
        <v>6</v>
      </c>
      <c r="AB67" s="52">
        <v>3.5879629629629629E-3</v>
      </c>
      <c r="AC67">
        <v>6</v>
      </c>
    </row>
    <row r="68" spans="1:29" x14ac:dyDescent="0.25">
      <c r="A68" s="56">
        <v>2.6620370370370374E-3</v>
      </c>
      <c r="B68" s="36">
        <v>30</v>
      </c>
      <c r="C68" s="34"/>
      <c r="D68" s="56">
        <v>2.7199074074074074E-3</v>
      </c>
      <c r="E68" s="36">
        <v>30</v>
      </c>
      <c r="F68" s="34"/>
      <c r="G68" s="51">
        <v>2.7777777777777779E-3</v>
      </c>
      <c r="H68" s="36">
        <v>32</v>
      </c>
      <c r="I68" s="34"/>
      <c r="J68" s="51">
        <v>2.8356481481481479E-3</v>
      </c>
      <c r="K68" s="36">
        <v>37</v>
      </c>
      <c r="L68" s="34"/>
      <c r="M68" s="4"/>
      <c r="N68" s="55">
        <v>2.8935185185185188E-3</v>
      </c>
      <c r="O68" s="12">
        <v>37</v>
      </c>
      <c r="Q68" s="55">
        <v>2.8935185185185188E-3</v>
      </c>
      <c r="R68" s="11">
        <v>37</v>
      </c>
      <c r="T68" s="58">
        <v>2.9513888888888888E-3</v>
      </c>
      <c r="U68" s="11">
        <v>37</v>
      </c>
      <c r="W68" s="51">
        <v>3.0092592592592588E-3</v>
      </c>
      <c r="X68" s="13">
        <v>41</v>
      </c>
      <c r="AA68">
        <v>5</v>
      </c>
      <c r="AB68" s="52">
        <v>3.645833333333333E-3</v>
      </c>
      <c r="AC68">
        <v>5</v>
      </c>
    </row>
    <row r="69" spans="1:29" x14ac:dyDescent="0.25">
      <c r="A69" s="56">
        <v>2.673611111111111E-3</v>
      </c>
      <c r="B69" s="36">
        <v>29</v>
      </c>
      <c r="C69" s="34"/>
      <c r="D69" s="55">
        <v>2.7314814814814819E-3</v>
      </c>
      <c r="E69" s="36">
        <v>29</v>
      </c>
      <c r="F69" s="34"/>
      <c r="G69" s="51">
        <v>2.7893518518518519E-3</v>
      </c>
      <c r="H69" s="36">
        <v>32</v>
      </c>
      <c r="I69" s="34"/>
      <c r="J69" s="51">
        <v>2.8472222222222219E-3</v>
      </c>
      <c r="K69" s="36">
        <v>36</v>
      </c>
      <c r="L69" s="34"/>
      <c r="M69" s="4"/>
      <c r="N69" s="58">
        <v>2.9050925925925928E-3</v>
      </c>
      <c r="O69" s="12">
        <v>37</v>
      </c>
      <c r="Q69" s="58">
        <v>2.9050925925925928E-3</v>
      </c>
      <c r="R69" s="11">
        <v>37</v>
      </c>
      <c r="T69" s="55">
        <v>2.9629629629629628E-3</v>
      </c>
      <c r="U69" s="11">
        <v>37</v>
      </c>
      <c r="W69" s="51">
        <v>3.0208333333333333E-3</v>
      </c>
      <c r="X69" s="13">
        <v>40</v>
      </c>
      <c r="AA69">
        <v>4</v>
      </c>
      <c r="AB69" s="52">
        <v>3.7037037037037034E-3</v>
      </c>
      <c r="AC69">
        <v>4</v>
      </c>
    </row>
    <row r="70" spans="1:29" x14ac:dyDescent="0.25">
      <c r="A70" s="56">
        <v>2.685185185185185E-3</v>
      </c>
      <c r="B70" s="36">
        <v>29</v>
      </c>
      <c r="C70" s="34"/>
      <c r="D70" s="56">
        <v>2.7430555555555559E-3</v>
      </c>
      <c r="E70" s="36">
        <v>29</v>
      </c>
      <c r="F70" s="34"/>
      <c r="G70" s="51">
        <v>2.8009259259259259E-3</v>
      </c>
      <c r="H70" s="36">
        <v>31</v>
      </c>
      <c r="I70" s="34"/>
      <c r="J70" s="51">
        <v>2.8587962962962963E-3</v>
      </c>
      <c r="K70" s="36">
        <v>36</v>
      </c>
      <c r="L70" s="34"/>
      <c r="M70" s="4"/>
      <c r="N70" s="55">
        <v>2.9166666666666668E-3</v>
      </c>
      <c r="O70" s="12">
        <v>36</v>
      </c>
      <c r="Q70" s="55">
        <v>2.9166666666666668E-3</v>
      </c>
      <c r="R70" s="11">
        <v>36</v>
      </c>
      <c r="T70" s="58">
        <v>2.9745370370370373E-3</v>
      </c>
      <c r="U70" s="11">
        <v>36</v>
      </c>
      <c r="W70" s="51">
        <v>3.0324074074074073E-3</v>
      </c>
      <c r="X70" s="13">
        <v>40</v>
      </c>
      <c r="AA70">
        <v>3</v>
      </c>
      <c r="AB70" s="52">
        <v>3.7615740740740739E-3</v>
      </c>
      <c r="AC70">
        <v>3</v>
      </c>
    </row>
    <row r="71" spans="1:29" x14ac:dyDescent="0.25">
      <c r="A71" s="56">
        <v>2.6967592592592594E-3</v>
      </c>
      <c r="B71" s="36">
        <v>28</v>
      </c>
      <c r="C71" s="34"/>
      <c r="D71" s="55">
        <v>2.7546296296296294E-3</v>
      </c>
      <c r="E71" s="36">
        <v>28</v>
      </c>
      <c r="F71" s="34"/>
      <c r="G71" s="51">
        <v>2.8124999999999995E-3</v>
      </c>
      <c r="H71" s="36">
        <v>31</v>
      </c>
      <c r="I71" s="34"/>
      <c r="J71" s="51">
        <v>2.8703703703703708E-3</v>
      </c>
      <c r="K71" s="36">
        <v>35</v>
      </c>
      <c r="L71" s="34"/>
      <c r="M71" s="4"/>
      <c r="N71" s="58">
        <v>2.9282407407407412E-3</v>
      </c>
      <c r="O71" s="12">
        <v>36</v>
      </c>
      <c r="Q71" s="58">
        <v>2.9282407407407412E-3</v>
      </c>
      <c r="R71" s="11">
        <v>36</v>
      </c>
      <c r="T71" s="55">
        <v>2.9861111111111113E-3</v>
      </c>
      <c r="U71" s="11">
        <v>36</v>
      </c>
      <c r="W71" s="51">
        <v>3.0439814814814821E-3</v>
      </c>
      <c r="X71" s="13">
        <v>39</v>
      </c>
      <c r="AA71">
        <v>2</v>
      </c>
      <c r="AB71" s="52">
        <v>3.8194444444444443E-3</v>
      </c>
      <c r="AC71">
        <v>2</v>
      </c>
    </row>
    <row r="72" spans="1:29" x14ac:dyDescent="0.25">
      <c r="A72" s="56">
        <v>2.7083333333333334E-3</v>
      </c>
      <c r="B72" s="36">
        <v>28</v>
      </c>
      <c r="C72" s="34"/>
      <c r="D72" s="56">
        <v>2.7662037037037034E-3</v>
      </c>
      <c r="E72" s="36">
        <v>28</v>
      </c>
      <c r="F72" s="34"/>
      <c r="G72" s="51">
        <v>2.8240740740740739E-3</v>
      </c>
      <c r="H72" s="36">
        <v>30</v>
      </c>
      <c r="I72" s="34"/>
      <c r="J72" s="51">
        <v>2.8819444444444444E-3</v>
      </c>
      <c r="K72" s="36">
        <v>35</v>
      </c>
      <c r="L72" s="34"/>
      <c r="M72" s="4"/>
      <c r="N72" s="55">
        <v>2.9398148148148148E-3</v>
      </c>
      <c r="O72" s="12">
        <v>35</v>
      </c>
      <c r="Q72" s="55">
        <v>2.9398148148148148E-3</v>
      </c>
      <c r="R72" s="11">
        <v>35</v>
      </c>
      <c r="T72" s="58">
        <v>2.9976851851851848E-3</v>
      </c>
      <c r="U72" s="11">
        <v>35</v>
      </c>
      <c r="W72" s="51">
        <v>3.0555555555555557E-3</v>
      </c>
      <c r="X72" s="13">
        <v>39</v>
      </c>
      <c r="AA72">
        <v>1</v>
      </c>
      <c r="AB72" s="52">
        <v>3.8773148148148143E-3</v>
      </c>
      <c r="AC72">
        <v>1</v>
      </c>
    </row>
    <row r="73" spans="1:29" x14ac:dyDescent="0.25">
      <c r="A73" s="57">
        <v>2.7199074074074074E-3</v>
      </c>
      <c r="B73" s="36">
        <v>27</v>
      </c>
      <c r="C73" s="34"/>
      <c r="D73" s="55">
        <v>2.7777777777777779E-3</v>
      </c>
      <c r="E73" s="36">
        <v>27</v>
      </c>
      <c r="F73" s="34"/>
      <c r="G73" s="51">
        <v>2.8356481481481479E-3</v>
      </c>
      <c r="H73" s="36">
        <v>30</v>
      </c>
      <c r="I73" s="34"/>
      <c r="J73" s="51">
        <v>2.8935185185185188E-3</v>
      </c>
      <c r="K73" s="36">
        <v>34</v>
      </c>
      <c r="L73" s="34"/>
      <c r="M73" s="4"/>
      <c r="N73" s="58">
        <v>2.9513888888888888E-3</v>
      </c>
      <c r="O73" s="12">
        <v>35</v>
      </c>
      <c r="Q73" s="58">
        <v>2.9513888888888888E-3</v>
      </c>
      <c r="R73" s="11">
        <v>35</v>
      </c>
      <c r="T73" s="55">
        <v>3.0092592592592588E-3</v>
      </c>
      <c r="U73" s="11">
        <v>35</v>
      </c>
      <c r="W73" s="51">
        <v>3.0671296296296297E-3</v>
      </c>
      <c r="X73" s="13">
        <v>38</v>
      </c>
    </row>
    <row r="74" spans="1:29" x14ac:dyDescent="0.25">
      <c r="A74" s="56">
        <v>2.7314814814814819E-3</v>
      </c>
      <c r="B74" s="36">
        <v>27</v>
      </c>
      <c r="C74" s="34"/>
      <c r="D74" s="56">
        <v>2.7893518518518519E-3</v>
      </c>
      <c r="E74" s="36">
        <v>27</v>
      </c>
      <c r="F74" s="34"/>
      <c r="G74" s="51">
        <v>2.8472222222222219E-3</v>
      </c>
      <c r="H74" s="36">
        <v>29</v>
      </c>
      <c r="I74" s="34"/>
      <c r="J74" s="51">
        <v>2.9050925925925928E-3</v>
      </c>
      <c r="K74" s="36">
        <v>34</v>
      </c>
      <c r="L74" s="34"/>
      <c r="M74" s="4"/>
      <c r="N74" s="55">
        <v>2.9629629629629628E-3</v>
      </c>
      <c r="O74" s="12">
        <v>34</v>
      </c>
      <c r="Q74" s="55">
        <v>2.9629629629629628E-3</v>
      </c>
      <c r="R74" s="11">
        <v>34</v>
      </c>
      <c r="T74" s="58">
        <v>3.0208333333333333E-3</v>
      </c>
      <c r="U74" s="11">
        <v>34</v>
      </c>
      <c r="W74" s="51">
        <v>3.0787037037037037E-3</v>
      </c>
      <c r="X74" s="13">
        <v>38</v>
      </c>
    </row>
    <row r="75" spans="1:29" x14ac:dyDescent="0.25">
      <c r="A75" s="58">
        <v>2.7430555555555559E-3</v>
      </c>
      <c r="B75" s="36">
        <v>26</v>
      </c>
      <c r="D75" s="55">
        <v>2.8009259259259259E-3</v>
      </c>
      <c r="E75" s="36">
        <v>26</v>
      </c>
      <c r="G75" s="51">
        <v>2.8587962962962963E-3</v>
      </c>
      <c r="H75" s="36">
        <v>29</v>
      </c>
      <c r="J75" s="51">
        <v>2.9166666666666668E-3</v>
      </c>
      <c r="K75" s="36">
        <v>33</v>
      </c>
      <c r="N75" s="58">
        <v>2.9745370370370373E-3</v>
      </c>
      <c r="O75" s="12">
        <v>34</v>
      </c>
      <c r="Q75" s="58">
        <v>2.9745370370370373E-3</v>
      </c>
      <c r="R75" s="11">
        <v>34</v>
      </c>
      <c r="T75" s="55">
        <v>3.0324074074074073E-3</v>
      </c>
      <c r="U75" s="11">
        <v>34</v>
      </c>
      <c r="W75" s="51">
        <v>3.0902777777777782E-3</v>
      </c>
      <c r="X75" s="13">
        <v>37</v>
      </c>
    </row>
    <row r="76" spans="1:29" x14ac:dyDescent="0.25">
      <c r="A76" s="58">
        <v>2.7546296296296294E-3</v>
      </c>
      <c r="B76" s="36">
        <v>26</v>
      </c>
      <c r="D76" s="56">
        <v>2.8124999999999995E-3</v>
      </c>
      <c r="E76" s="36">
        <v>26</v>
      </c>
      <c r="G76" s="51">
        <v>2.8703703703703708E-3</v>
      </c>
      <c r="H76" s="36">
        <v>29</v>
      </c>
      <c r="J76" s="51">
        <v>2.9282407407407412E-3</v>
      </c>
      <c r="K76" s="36">
        <v>33</v>
      </c>
      <c r="N76" s="55">
        <v>2.9861111111111113E-3</v>
      </c>
      <c r="O76" s="12">
        <v>34</v>
      </c>
      <c r="Q76" s="55">
        <v>2.9861111111111113E-3</v>
      </c>
      <c r="R76" s="11">
        <v>34</v>
      </c>
      <c r="T76" s="58">
        <v>3.0439814814814821E-3</v>
      </c>
      <c r="U76" s="11">
        <v>34</v>
      </c>
      <c r="W76" s="51">
        <v>3.1018518518518522E-3</v>
      </c>
      <c r="X76" s="13">
        <v>37</v>
      </c>
    </row>
    <row r="77" spans="1:29" x14ac:dyDescent="0.25">
      <c r="A77" s="58">
        <v>2.7662037037037034E-3</v>
      </c>
      <c r="B77" s="36">
        <v>25</v>
      </c>
      <c r="D77" s="55">
        <v>2.8240740740740739E-3</v>
      </c>
      <c r="E77" s="36">
        <v>25</v>
      </c>
      <c r="G77" s="51">
        <v>2.8819444444444444E-3</v>
      </c>
      <c r="H77" s="36">
        <v>28</v>
      </c>
      <c r="J77" s="51">
        <v>2.9398148148148148E-3</v>
      </c>
      <c r="K77" s="36">
        <v>32</v>
      </c>
      <c r="N77" s="58">
        <v>2.9976851851851848E-3</v>
      </c>
      <c r="O77" s="12">
        <v>33</v>
      </c>
      <c r="Q77" s="58">
        <v>2.9976851851851848E-3</v>
      </c>
      <c r="R77" s="11">
        <v>33</v>
      </c>
      <c r="T77" s="55">
        <v>3.0555555555555557E-3</v>
      </c>
      <c r="U77" s="11">
        <v>33</v>
      </c>
      <c r="W77" s="51">
        <v>3.1134259259259257E-3</v>
      </c>
      <c r="X77" s="13">
        <v>37</v>
      </c>
    </row>
    <row r="78" spans="1:29" x14ac:dyDescent="0.25">
      <c r="A78" s="58">
        <v>2.7777777777777779E-3</v>
      </c>
      <c r="B78" s="36">
        <v>25</v>
      </c>
      <c r="D78" s="56">
        <v>2.8356481481481479E-3</v>
      </c>
      <c r="E78" s="36">
        <v>25</v>
      </c>
      <c r="G78" s="51">
        <v>2.8935185185185188E-3</v>
      </c>
      <c r="H78" s="36">
        <v>28</v>
      </c>
      <c r="J78" s="51">
        <v>2.9513888888888888E-3</v>
      </c>
      <c r="K78" s="36">
        <v>32</v>
      </c>
      <c r="N78" s="55">
        <v>3.0092592592592588E-3</v>
      </c>
      <c r="O78" s="12">
        <v>33</v>
      </c>
      <c r="Q78" s="55">
        <v>3.0092592592592588E-3</v>
      </c>
      <c r="R78" s="11">
        <v>33</v>
      </c>
      <c r="T78" s="58">
        <v>3.0671296296296297E-3</v>
      </c>
      <c r="U78" s="11">
        <v>33</v>
      </c>
      <c r="W78" s="51">
        <v>3.1249999999999997E-3</v>
      </c>
      <c r="X78" s="13">
        <v>36</v>
      </c>
    </row>
    <row r="79" spans="1:29" x14ac:dyDescent="0.25">
      <c r="A79" s="58">
        <v>2.7893518518518519E-3</v>
      </c>
      <c r="B79" s="36">
        <v>25</v>
      </c>
      <c r="D79" s="55">
        <v>2.8472222222222219E-3</v>
      </c>
      <c r="E79" s="36">
        <v>24</v>
      </c>
      <c r="G79" s="51">
        <v>2.9050925925925928E-3</v>
      </c>
      <c r="H79" s="36">
        <v>28</v>
      </c>
      <c r="J79" s="51">
        <v>2.9629629629629628E-3</v>
      </c>
      <c r="K79" s="36">
        <v>31</v>
      </c>
      <c r="N79" s="58">
        <v>3.0208333333333333E-3</v>
      </c>
      <c r="O79" s="12">
        <v>33</v>
      </c>
      <c r="Q79" s="58">
        <v>3.0208333333333333E-3</v>
      </c>
      <c r="R79" s="11">
        <v>33</v>
      </c>
      <c r="T79" s="55">
        <v>3.0787037037037037E-3</v>
      </c>
      <c r="U79" s="11">
        <v>33</v>
      </c>
      <c r="W79" s="51">
        <v>3.1365740740740742E-3</v>
      </c>
      <c r="X79" s="13">
        <v>36</v>
      </c>
    </row>
    <row r="80" spans="1:29" x14ac:dyDescent="0.25">
      <c r="A80" s="58">
        <v>2.8009259259259259E-3</v>
      </c>
      <c r="B80" s="36">
        <v>24</v>
      </c>
      <c r="D80" s="56">
        <v>2.8587962962962963E-3</v>
      </c>
      <c r="E80" s="36">
        <v>24</v>
      </c>
      <c r="G80" s="51">
        <v>2.9166666666666668E-3</v>
      </c>
      <c r="H80" s="36">
        <v>27</v>
      </c>
      <c r="J80" s="51">
        <v>2.9745370370370373E-3</v>
      </c>
      <c r="K80" s="36">
        <v>31</v>
      </c>
      <c r="N80" s="55">
        <v>3.0324074074074073E-3</v>
      </c>
      <c r="O80" s="12">
        <v>32</v>
      </c>
      <c r="Q80" s="55">
        <v>3.0324074074074073E-3</v>
      </c>
      <c r="R80" s="11">
        <v>32</v>
      </c>
      <c r="T80" s="58">
        <v>3.0902777777777782E-3</v>
      </c>
      <c r="U80" s="11">
        <v>32</v>
      </c>
      <c r="W80" s="51">
        <v>3.1481481481481482E-3</v>
      </c>
      <c r="X80" s="13">
        <v>36</v>
      </c>
    </row>
    <row r="81" spans="1:24" x14ac:dyDescent="0.25">
      <c r="A81" s="58">
        <v>2.8124999999999995E-3</v>
      </c>
      <c r="B81" s="36">
        <v>24</v>
      </c>
      <c r="D81" s="55">
        <v>2.8703703703703708E-3</v>
      </c>
      <c r="E81" s="36">
        <v>24</v>
      </c>
      <c r="G81" s="51">
        <v>2.9282407407407412E-3</v>
      </c>
      <c r="H81" s="36">
        <v>27</v>
      </c>
      <c r="J81" s="51">
        <v>2.9861111111111113E-3</v>
      </c>
      <c r="K81" s="36">
        <v>30</v>
      </c>
      <c r="N81" s="58">
        <v>3.0439814814814821E-3</v>
      </c>
      <c r="O81" s="12">
        <v>32</v>
      </c>
      <c r="Q81" s="58">
        <v>3.0439814814814821E-3</v>
      </c>
      <c r="R81" s="11">
        <v>32</v>
      </c>
      <c r="T81" s="55">
        <v>3.1018518518518522E-3</v>
      </c>
      <c r="U81" s="11">
        <v>32</v>
      </c>
      <c r="W81" s="51">
        <v>3.1597222222222222E-3</v>
      </c>
      <c r="X81" s="13">
        <v>35</v>
      </c>
    </row>
    <row r="82" spans="1:24" x14ac:dyDescent="0.25">
      <c r="A82" s="58">
        <v>2.8240740740740739E-3</v>
      </c>
      <c r="B82" s="36">
        <v>24</v>
      </c>
      <c r="D82" s="56">
        <v>2.8819444444444444E-3</v>
      </c>
      <c r="E82" s="36">
        <v>23</v>
      </c>
      <c r="G82" s="51">
        <v>2.9398148148148148E-3</v>
      </c>
      <c r="H82" s="36">
        <v>27</v>
      </c>
      <c r="J82" s="51">
        <v>2.9976851851851848E-3</v>
      </c>
      <c r="K82" s="36">
        <v>30</v>
      </c>
      <c r="N82" s="55">
        <v>3.0555555555555557E-3</v>
      </c>
      <c r="O82" s="12">
        <v>32</v>
      </c>
      <c r="Q82" s="55">
        <v>3.0555555555555557E-3</v>
      </c>
      <c r="R82" s="11">
        <v>32</v>
      </c>
      <c r="T82" s="58">
        <v>3.1134259259259257E-3</v>
      </c>
      <c r="U82" s="11">
        <v>32</v>
      </c>
      <c r="W82" s="51">
        <v>3.1712962962962958E-3</v>
      </c>
      <c r="X82" s="13">
        <v>35</v>
      </c>
    </row>
    <row r="83" spans="1:24" x14ac:dyDescent="0.25">
      <c r="A83" s="58">
        <v>2.8356481481481479E-3</v>
      </c>
      <c r="B83" s="36">
        <v>23</v>
      </c>
      <c r="D83" s="55">
        <v>2.8935185185185188E-3</v>
      </c>
      <c r="E83" s="36">
        <v>23</v>
      </c>
      <c r="G83" s="51">
        <v>2.9513888888888888E-3</v>
      </c>
      <c r="H83" s="36">
        <v>26</v>
      </c>
      <c r="J83" s="51">
        <v>3.0092592592592588E-3</v>
      </c>
      <c r="K83" s="36">
        <v>30</v>
      </c>
      <c r="N83" s="58">
        <v>3.0671296296296297E-3</v>
      </c>
      <c r="O83" s="12">
        <v>31</v>
      </c>
      <c r="Q83" s="58">
        <v>3.0671296296296297E-3</v>
      </c>
      <c r="R83" s="11">
        <v>31</v>
      </c>
      <c r="T83" s="55">
        <v>3.1249999999999997E-3</v>
      </c>
      <c r="U83" s="11">
        <v>31</v>
      </c>
      <c r="W83" s="51">
        <v>3.1828703703703702E-3</v>
      </c>
      <c r="X83" s="13">
        <v>35</v>
      </c>
    </row>
    <row r="84" spans="1:24" x14ac:dyDescent="0.25">
      <c r="A84" s="58">
        <v>2.8472222222222219E-3</v>
      </c>
      <c r="B84" s="36">
        <v>23</v>
      </c>
      <c r="D84" s="56">
        <v>2.9050925925925928E-3</v>
      </c>
      <c r="E84" s="36">
        <v>23</v>
      </c>
      <c r="G84" s="51">
        <v>2.9629629629629628E-3</v>
      </c>
      <c r="H84" s="36">
        <v>26</v>
      </c>
      <c r="J84" s="51">
        <v>3.0208333333333333E-3</v>
      </c>
      <c r="K84" s="36">
        <v>29</v>
      </c>
      <c r="N84" s="55">
        <v>3.0787037037037037E-3</v>
      </c>
      <c r="O84" s="12">
        <v>31</v>
      </c>
      <c r="Q84" s="55">
        <v>3.0787037037037037E-3</v>
      </c>
      <c r="R84" s="11">
        <v>31</v>
      </c>
      <c r="T84" s="58">
        <v>3.1365740740740742E-3</v>
      </c>
      <c r="U84" s="11">
        <v>31</v>
      </c>
      <c r="W84" s="51">
        <v>3.1944444444444442E-3</v>
      </c>
      <c r="X84" s="13">
        <v>34</v>
      </c>
    </row>
    <row r="85" spans="1:24" x14ac:dyDescent="0.25">
      <c r="A85" s="58">
        <v>2.8587962962962963E-3</v>
      </c>
      <c r="B85" s="36">
        <v>23</v>
      </c>
      <c r="D85" s="55">
        <v>2.9166666666666668E-3</v>
      </c>
      <c r="E85" s="36">
        <v>22</v>
      </c>
      <c r="G85" s="51">
        <v>2.9745370370370373E-3</v>
      </c>
      <c r="H85" s="36">
        <v>26</v>
      </c>
      <c r="J85" s="51">
        <v>3.0324074074074073E-3</v>
      </c>
      <c r="K85" s="36">
        <v>29</v>
      </c>
      <c r="N85" s="58">
        <v>3.0902777777777782E-3</v>
      </c>
      <c r="O85" s="12">
        <v>31</v>
      </c>
      <c r="Q85" s="58">
        <v>3.0902777777777782E-3</v>
      </c>
      <c r="R85" s="11">
        <v>31</v>
      </c>
      <c r="T85" s="55">
        <v>3.1481481481481482E-3</v>
      </c>
      <c r="U85" s="11">
        <v>31</v>
      </c>
      <c r="W85" s="51">
        <v>3.2060185185185191E-3</v>
      </c>
      <c r="X85" s="13">
        <v>34</v>
      </c>
    </row>
    <row r="86" spans="1:24" x14ac:dyDescent="0.25">
      <c r="A86" s="58">
        <v>2.8703703703703708E-3</v>
      </c>
      <c r="B86" s="36">
        <v>22</v>
      </c>
      <c r="D86" s="56">
        <v>2.9282407407407412E-3</v>
      </c>
      <c r="E86" s="36">
        <v>22</v>
      </c>
      <c r="G86" s="51">
        <v>2.9861111111111113E-3</v>
      </c>
      <c r="H86" s="36">
        <v>25</v>
      </c>
      <c r="J86" s="51">
        <v>3.0439814814814821E-3</v>
      </c>
      <c r="K86" s="36">
        <v>29</v>
      </c>
      <c r="N86" s="55">
        <v>3.1018518518518522E-3</v>
      </c>
      <c r="O86" s="12">
        <v>30</v>
      </c>
      <c r="Q86" s="55">
        <v>3.1018518518518522E-3</v>
      </c>
      <c r="R86" s="11">
        <v>30</v>
      </c>
      <c r="T86" s="58">
        <v>3.1597222222222222E-3</v>
      </c>
      <c r="U86" s="11">
        <v>30</v>
      </c>
      <c r="W86" s="51">
        <v>3.2175925925925926E-3</v>
      </c>
      <c r="X86" s="13">
        <v>34</v>
      </c>
    </row>
    <row r="87" spans="1:24" x14ac:dyDescent="0.25">
      <c r="A87" s="58">
        <v>2.8819444444444444E-3</v>
      </c>
      <c r="B87" s="36">
        <v>22</v>
      </c>
      <c r="D87" s="55">
        <v>2.9398148148148148E-3</v>
      </c>
      <c r="E87" s="36">
        <v>22</v>
      </c>
      <c r="G87" s="51">
        <v>2.9976851851851848E-3</v>
      </c>
      <c r="H87" s="36">
        <v>25</v>
      </c>
      <c r="J87" s="51">
        <v>3.0555555555555557E-3</v>
      </c>
      <c r="K87" s="36">
        <v>28</v>
      </c>
      <c r="N87" s="58">
        <v>3.1134259259259257E-3</v>
      </c>
      <c r="O87" s="12">
        <v>30</v>
      </c>
      <c r="Q87" s="58">
        <v>3.1134259259259257E-3</v>
      </c>
      <c r="R87" s="11">
        <v>30</v>
      </c>
      <c r="T87" s="55">
        <v>3.1712962962962958E-3</v>
      </c>
      <c r="U87" s="11">
        <v>30</v>
      </c>
      <c r="W87" s="51">
        <v>3.2291666666666666E-3</v>
      </c>
      <c r="X87" s="13">
        <v>33</v>
      </c>
    </row>
    <row r="88" spans="1:24" x14ac:dyDescent="0.25">
      <c r="A88" s="58">
        <v>2.8935185185185188E-3</v>
      </c>
      <c r="B88" s="36">
        <v>22</v>
      </c>
      <c r="D88" s="56">
        <v>2.9513888888888888E-3</v>
      </c>
      <c r="E88" s="36">
        <v>21</v>
      </c>
      <c r="G88" s="51">
        <v>3.0092592592592588E-3</v>
      </c>
      <c r="H88" s="36">
        <v>25</v>
      </c>
      <c r="J88" s="51">
        <v>3.0671296296296297E-3</v>
      </c>
      <c r="K88" s="36">
        <v>28</v>
      </c>
      <c r="N88" s="55">
        <v>3.1249999999999997E-3</v>
      </c>
      <c r="O88" s="12">
        <v>30</v>
      </c>
      <c r="Q88" s="55">
        <v>3.1249999999999997E-3</v>
      </c>
      <c r="R88" s="11">
        <v>30</v>
      </c>
      <c r="T88" s="58">
        <v>3.1828703703703702E-3</v>
      </c>
      <c r="U88" s="11">
        <v>30</v>
      </c>
      <c r="W88" s="51">
        <v>3.2407407407407406E-3</v>
      </c>
      <c r="X88" s="13">
        <v>33</v>
      </c>
    </row>
    <row r="89" spans="1:24" x14ac:dyDescent="0.25">
      <c r="A89" s="58">
        <v>2.9050925925925928E-3</v>
      </c>
      <c r="B89" s="36">
        <v>21</v>
      </c>
      <c r="D89" s="55">
        <v>2.9629629629629628E-3</v>
      </c>
      <c r="E89" s="36">
        <v>21</v>
      </c>
      <c r="G89" s="51">
        <v>3.0208333333333333E-3</v>
      </c>
      <c r="H89" s="36">
        <v>24</v>
      </c>
      <c r="J89" s="51">
        <v>3.0787037037037037E-3</v>
      </c>
      <c r="K89" s="36">
        <v>28</v>
      </c>
      <c r="N89" s="58">
        <v>3.1365740740740742E-3</v>
      </c>
      <c r="O89" s="12">
        <v>29</v>
      </c>
      <c r="Q89" s="58">
        <v>3.1365740740740742E-3</v>
      </c>
      <c r="R89" s="11">
        <v>29</v>
      </c>
      <c r="T89" s="55">
        <v>3.1944444444444442E-3</v>
      </c>
      <c r="U89" s="11">
        <v>29</v>
      </c>
      <c r="W89" s="51">
        <v>3.2523148148148151E-3</v>
      </c>
      <c r="X89" s="13">
        <v>33</v>
      </c>
    </row>
    <row r="90" spans="1:24" x14ac:dyDescent="0.25">
      <c r="A90" s="58">
        <v>2.9166666666666668E-3</v>
      </c>
      <c r="B90" s="36">
        <v>21</v>
      </c>
      <c r="D90" s="56">
        <v>2.9745370370370373E-3</v>
      </c>
      <c r="E90" s="36">
        <v>21</v>
      </c>
      <c r="G90" s="51">
        <v>3.0324074074074073E-3</v>
      </c>
      <c r="H90" s="36">
        <v>24</v>
      </c>
      <c r="J90" s="51">
        <v>3.0902777777777782E-3</v>
      </c>
      <c r="K90" s="36">
        <v>27</v>
      </c>
      <c r="N90" s="55">
        <v>3.1481481481481482E-3</v>
      </c>
      <c r="O90" s="12">
        <v>29</v>
      </c>
      <c r="Q90" s="55">
        <v>3.1481481481481482E-3</v>
      </c>
      <c r="R90" s="11">
        <v>29</v>
      </c>
      <c r="T90" s="58">
        <v>3.2060185185185191E-3</v>
      </c>
      <c r="U90" s="11">
        <v>29</v>
      </c>
      <c r="W90" s="51">
        <v>3.2638888888888891E-3</v>
      </c>
      <c r="X90" s="13">
        <v>32</v>
      </c>
    </row>
    <row r="91" spans="1:24" x14ac:dyDescent="0.25">
      <c r="A91" s="58">
        <v>2.9282407407407412E-3</v>
      </c>
      <c r="B91" s="36">
        <v>21</v>
      </c>
      <c r="D91" s="55">
        <v>2.9861111111111113E-3</v>
      </c>
      <c r="E91" s="36">
        <v>20</v>
      </c>
      <c r="G91" s="51">
        <v>3.0439814814814821E-3</v>
      </c>
      <c r="H91" s="36">
        <v>24</v>
      </c>
      <c r="J91" s="51">
        <v>3.1018518518518522E-3</v>
      </c>
      <c r="K91" s="36">
        <v>27</v>
      </c>
      <c r="N91" s="58">
        <v>3.1597222222222222E-3</v>
      </c>
      <c r="O91" s="12">
        <v>29</v>
      </c>
      <c r="Q91" s="58">
        <v>3.1597222222222222E-3</v>
      </c>
      <c r="R91" s="11">
        <v>29</v>
      </c>
      <c r="T91" s="55">
        <v>3.2175925925925926E-3</v>
      </c>
      <c r="U91" s="11">
        <v>29</v>
      </c>
      <c r="W91" s="51">
        <v>3.2754629629629501E-3</v>
      </c>
      <c r="X91" s="13">
        <v>32</v>
      </c>
    </row>
    <row r="92" spans="1:24" x14ac:dyDescent="0.25">
      <c r="A92" s="58">
        <v>2.9398148148148148E-3</v>
      </c>
      <c r="B92" s="36">
        <v>20</v>
      </c>
      <c r="D92" s="56">
        <v>2.9976851851851848E-3</v>
      </c>
      <c r="E92" s="36">
        <v>20</v>
      </c>
      <c r="G92" s="51">
        <v>3.0555555555555557E-3</v>
      </c>
      <c r="H92" s="36">
        <v>23</v>
      </c>
      <c r="J92" s="51">
        <v>3.1134259259259257E-3</v>
      </c>
      <c r="K92" s="36">
        <v>27</v>
      </c>
      <c r="N92" s="55">
        <v>3.1712962962962958E-3</v>
      </c>
      <c r="O92" s="12">
        <v>28</v>
      </c>
      <c r="Q92" s="55">
        <v>3.1712962962962958E-3</v>
      </c>
      <c r="R92" s="11">
        <v>28</v>
      </c>
      <c r="T92" s="58">
        <v>3.2291666666666666E-3</v>
      </c>
      <c r="U92" s="11">
        <v>28</v>
      </c>
      <c r="W92" s="51">
        <v>3.2870370370370367E-3</v>
      </c>
      <c r="X92" s="13">
        <v>32</v>
      </c>
    </row>
    <row r="93" spans="1:24" x14ac:dyDescent="0.25">
      <c r="A93" s="58">
        <v>2.9513888888888888E-3</v>
      </c>
      <c r="B93" s="36">
        <v>20</v>
      </c>
      <c r="D93" s="55">
        <v>3.0092592592592588E-3</v>
      </c>
      <c r="E93" s="36">
        <v>20</v>
      </c>
      <c r="G93" s="51">
        <v>3.0671296296296297E-3</v>
      </c>
      <c r="H93" s="36">
        <v>23</v>
      </c>
      <c r="J93" s="51">
        <v>3.1249999999999997E-3</v>
      </c>
      <c r="K93" s="36">
        <v>26</v>
      </c>
      <c r="N93" s="58">
        <v>3.1828703703703702E-3</v>
      </c>
      <c r="O93" s="12">
        <v>28</v>
      </c>
      <c r="Q93" s="58">
        <v>3.1828703703703702E-3</v>
      </c>
      <c r="R93" s="11">
        <v>28</v>
      </c>
      <c r="T93" s="55">
        <v>3.2407407407407406E-3</v>
      </c>
      <c r="U93" s="11">
        <v>28</v>
      </c>
      <c r="W93" s="51">
        <v>3.2986111111111111E-3</v>
      </c>
      <c r="X93" s="13">
        <v>31</v>
      </c>
    </row>
    <row r="94" spans="1:24" x14ac:dyDescent="0.25">
      <c r="A94" s="58">
        <v>2.9629629629629628E-3</v>
      </c>
      <c r="B94" s="36">
        <v>20</v>
      </c>
      <c r="D94" s="56">
        <v>3.0208333333333333E-3</v>
      </c>
      <c r="E94" s="36">
        <v>19</v>
      </c>
      <c r="G94" s="51">
        <v>3.0787037037037037E-3</v>
      </c>
      <c r="H94" s="36">
        <v>23</v>
      </c>
      <c r="J94" s="51">
        <v>3.1365740740740742E-3</v>
      </c>
      <c r="K94" s="36">
        <v>26</v>
      </c>
      <c r="N94" s="55">
        <v>3.1944444444444442E-3</v>
      </c>
      <c r="O94" s="12">
        <v>28</v>
      </c>
      <c r="Q94" s="55">
        <v>3.1944444444444442E-3</v>
      </c>
      <c r="R94" s="11">
        <v>28</v>
      </c>
      <c r="T94" s="58">
        <v>3.2523148148148151E-3</v>
      </c>
      <c r="U94" s="11">
        <v>28</v>
      </c>
      <c r="W94" s="51">
        <v>3.3101851851851851E-3</v>
      </c>
      <c r="X94" s="13">
        <v>31</v>
      </c>
    </row>
    <row r="95" spans="1:24" x14ac:dyDescent="0.25">
      <c r="A95" s="58">
        <v>2.9745370370370373E-3</v>
      </c>
      <c r="B95" s="36">
        <v>19</v>
      </c>
      <c r="D95" s="55">
        <v>3.0324074074074073E-3</v>
      </c>
      <c r="E95" s="36">
        <v>19</v>
      </c>
      <c r="G95" s="51">
        <v>3.0902777777777782E-3</v>
      </c>
      <c r="H95" s="36">
        <v>22</v>
      </c>
      <c r="J95" s="51">
        <v>3.1481481481481482E-3</v>
      </c>
      <c r="K95" s="36">
        <v>26</v>
      </c>
      <c r="N95" s="58">
        <v>3.2060185185185191E-3</v>
      </c>
      <c r="O95" s="12">
        <v>27</v>
      </c>
      <c r="Q95" s="58">
        <v>3.2060185185185191E-3</v>
      </c>
      <c r="R95" s="11">
        <v>27</v>
      </c>
      <c r="T95" s="55">
        <v>3.2638888888888891E-3</v>
      </c>
      <c r="U95" s="11">
        <v>27</v>
      </c>
      <c r="W95" s="51">
        <v>3.3217592592592591E-3</v>
      </c>
      <c r="X95" s="13">
        <v>31</v>
      </c>
    </row>
    <row r="96" spans="1:24" x14ac:dyDescent="0.25">
      <c r="A96" s="58">
        <v>2.9861111111111113E-3</v>
      </c>
      <c r="B96" s="36">
        <v>19</v>
      </c>
      <c r="D96" s="56">
        <v>3.0439814814814821E-3</v>
      </c>
      <c r="E96" s="36">
        <v>19</v>
      </c>
      <c r="G96" s="51">
        <v>3.1018518518518522E-3</v>
      </c>
      <c r="H96" s="36">
        <v>22</v>
      </c>
      <c r="J96" s="51">
        <v>3.1597222222222222E-3</v>
      </c>
      <c r="K96" s="36">
        <v>25</v>
      </c>
      <c r="N96" s="55">
        <v>3.2175925925925926E-3</v>
      </c>
      <c r="O96" s="12">
        <v>27</v>
      </c>
      <c r="Q96" s="55">
        <v>3.2175925925925926E-3</v>
      </c>
      <c r="R96" s="11">
        <v>27</v>
      </c>
      <c r="T96" s="58">
        <v>3.2754629629629631E-3</v>
      </c>
      <c r="U96" s="11">
        <v>27</v>
      </c>
      <c r="W96" s="51">
        <v>3.3333333333333335E-3</v>
      </c>
      <c r="X96" s="13">
        <v>30</v>
      </c>
    </row>
    <row r="97" spans="1:24" x14ac:dyDescent="0.25">
      <c r="A97" s="58">
        <v>2.9976851851851848E-3</v>
      </c>
      <c r="B97" s="36">
        <v>19</v>
      </c>
      <c r="D97" s="55">
        <v>3.0555555555555557E-3</v>
      </c>
      <c r="E97" s="36">
        <v>19</v>
      </c>
      <c r="G97" s="51">
        <v>3.1134259259259257E-3</v>
      </c>
      <c r="H97" s="36">
        <v>22</v>
      </c>
      <c r="J97" s="51">
        <v>3.1712962962962958E-3</v>
      </c>
      <c r="K97" s="36">
        <v>25</v>
      </c>
      <c r="N97" s="58">
        <v>3.2291666666666666E-3</v>
      </c>
      <c r="O97" s="12">
        <v>27</v>
      </c>
      <c r="Q97" s="58">
        <v>3.2291666666666666E-3</v>
      </c>
      <c r="R97" s="11">
        <v>27</v>
      </c>
      <c r="T97" s="55">
        <v>3.2870370370370367E-3</v>
      </c>
      <c r="U97" s="11">
        <v>27</v>
      </c>
      <c r="W97" s="51">
        <v>3.3449074074074071E-3</v>
      </c>
      <c r="X97" s="13">
        <v>30</v>
      </c>
    </row>
    <row r="98" spans="1:24" x14ac:dyDescent="0.25">
      <c r="A98" s="58">
        <v>3.0092592592592588E-3</v>
      </c>
      <c r="B98" s="36">
        <v>18</v>
      </c>
      <c r="D98" s="56">
        <v>3.0671296296296297E-3</v>
      </c>
      <c r="E98" s="36">
        <v>18</v>
      </c>
      <c r="G98" s="51">
        <v>3.1249999999999997E-3</v>
      </c>
      <c r="H98" s="36">
        <v>21</v>
      </c>
      <c r="J98" s="51">
        <v>3.1828703703703702E-3</v>
      </c>
      <c r="K98" s="36">
        <v>25</v>
      </c>
      <c r="N98" s="55">
        <v>3.2407407407407406E-3</v>
      </c>
      <c r="O98" s="12">
        <v>26</v>
      </c>
      <c r="Q98" s="55">
        <v>3.2407407407407406E-3</v>
      </c>
      <c r="R98" s="11">
        <v>26</v>
      </c>
      <c r="T98" s="58">
        <v>3.2986111111111111E-3</v>
      </c>
      <c r="U98" s="11">
        <v>26</v>
      </c>
      <c r="W98" s="51">
        <v>3.3564814814814811E-3</v>
      </c>
      <c r="X98" s="13">
        <v>30</v>
      </c>
    </row>
    <row r="99" spans="1:24" x14ac:dyDescent="0.25">
      <c r="A99" s="58">
        <v>3.0208333333333333E-3</v>
      </c>
      <c r="B99" s="36">
        <v>18</v>
      </c>
      <c r="D99" s="55">
        <v>3.0787037037037037E-3</v>
      </c>
      <c r="E99" s="36">
        <v>18</v>
      </c>
      <c r="G99" s="51">
        <v>3.1365740740740742E-3</v>
      </c>
      <c r="H99" s="36">
        <v>21</v>
      </c>
      <c r="J99" s="51">
        <v>3.1944444444444442E-3</v>
      </c>
      <c r="K99" s="36">
        <v>24</v>
      </c>
      <c r="N99" s="58">
        <v>3.2523148148148151E-3</v>
      </c>
      <c r="O99" s="12">
        <v>26</v>
      </c>
      <c r="Q99" s="58">
        <v>3.2523148148148151E-3</v>
      </c>
      <c r="R99" s="11">
        <v>26</v>
      </c>
      <c r="T99" s="55">
        <v>3.3101851851851851E-3</v>
      </c>
      <c r="U99" s="11">
        <v>26</v>
      </c>
      <c r="W99" s="51">
        <v>3.3680555555555551E-3</v>
      </c>
      <c r="X99" s="13">
        <v>29</v>
      </c>
    </row>
    <row r="100" spans="1:24" x14ac:dyDescent="0.25">
      <c r="A100" s="58">
        <v>3.0324074074074073E-3</v>
      </c>
      <c r="B100" s="36">
        <v>18</v>
      </c>
      <c r="D100" s="56">
        <v>3.0902777777777782E-3</v>
      </c>
      <c r="E100" s="36">
        <v>18</v>
      </c>
      <c r="G100" s="51">
        <v>3.1481481481481482E-3</v>
      </c>
      <c r="H100" s="36">
        <v>21</v>
      </c>
      <c r="J100" s="51">
        <v>3.2060185185185191E-3</v>
      </c>
      <c r="K100" s="36">
        <v>24</v>
      </c>
      <c r="N100" s="55">
        <v>3.2638888888888891E-3</v>
      </c>
      <c r="O100" s="12">
        <v>26</v>
      </c>
      <c r="Q100" s="55">
        <v>3.2638888888888891E-3</v>
      </c>
      <c r="R100" s="11">
        <v>26</v>
      </c>
      <c r="T100" s="58">
        <v>3.3217592592592591E-3</v>
      </c>
      <c r="U100" s="11">
        <v>26</v>
      </c>
      <c r="W100" s="51">
        <v>3.37962962962963E-3</v>
      </c>
      <c r="X100" s="13">
        <v>29</v>
      </c>
    </row>
    <row r="101" spans="1:24" x14ac:dyDescent="0.25">
      <c r="A101" s="58">
        <v>3.0439814814814821E-3</v>
      </c>
      <c r="B101" s="36">
        <v>17</v>
      </c>
      <c r="D101" s="55">
        <v>3.1018518518518522E-3</v>
      </c>
      <c r="E101" s="36">
        <v>18</v>
      </c>
      <c r="G101" s="51">
        <v>3.1597222222222222E-3</v>
      </c>
      <c r="H101" s="36">
        <v>20</v>
      </c>
      <c r="J101" s="51">
        <v>3.2175925925925926E-3</v>
      </c>
      <c r="K101" s="36">
        <v>24</v>
      </c>
      <c r="N101" s="58">
        <v>3.2754629629629631E-3</v>
      </c>
      <c r="O101" s="12">
        <v>25</v>
      </c>
      <c r="Q101" s="58">
        <v>3.2754629629629631E-3</v>
      </c>
      <c r="R101" s="11">
        <v>25</v>
      </c>
      <c r="T101" s="55">
        <v>3.3333333333333335E-3</v>
      </c>
      <c r="U101" s="11">
        <v>25</v>
      </c>
      <c r="W101" s="51">
        <v>3.3912037037037036E-3</v>
      </c>
      <c r="X101" s="13">
        <v>29</v>
      </c>
    </row>
    <row r="102" spans="1:24" x14ac:dyDescent="0.25">
      <c r="A102" s="58">
        <v>3.0555555555555557E-3</v>
      </c>
      <c r="B102" s="36">
        <v>17</v>
      </c>
      <c r="D102" s="56">
        <v>3.1134259259259257E-3</v>
      </c>
      <c r="E102" s="36">
        <v>17</v>
      </c>
      <c r="G102" s="51">
        <v>3.1712962962962958E-3</v>
      </c>
      <c r="H102" s="36">
        <v>20</v>
      </c>
      <c r="J102" s="51">
        <v>3.2291666666666666E-3</v>
      </c>
      <c r="K102" s="36">
        <v>23</v>
      </c>
      <c r="N102" s="55">
        <v>3.2870370370370367E-3</v>
      </c>
      <c r="O102" s="12">
        <v>25</v>
      </c>
      <c r="Q102" s="55">
        <v>3.2870370370370367E-3</v>
      </c>
      <c r="R102" s="11">
        <v>25</v>
      </c>
      <c r="T102" s="58">
        <v>3.3449074074074071E-3</v>
      </c>
      <c r="U102" s="11">
        <v>25</v>
      </c>
      <c r="W102" s="51">
        <v>3.4027777777777784E-3</v>
      </c>
      <c r="X102" s="13">
        <v>28</v>
      </c>
    </row>
    <row r="103" spans="1:24" x14ac:dyDescent="0.25">
      <c r="A103" s="58">
        <v>3.0671296296296297E-3</v>
      </c>
      <c r="B103" s="36">
        <v>17</v>
      </c>
      <c r="D103" s="55">
        <v>3.1249999999999997E-3</v>
      </c>
      <c r="E103" s="36">
        <v>17</v>
      </c>
      <c r="G103" s="51">
        <v>3.1828703703703702E-3</v>
      </c>
      <c r="H103" s="36">
        <v>20</v>
      </c>
      <c r="J103" s="51">
        <v>3.2407407407407406E-3</v>
      </c>
      <c r="K103" s="36">
        <v>23</v>
      </c>
      <c r="N103" s="58">
        <v>3.2986111111111111E-3</v>
      </c>
      <c r="O103" s="12">
        <v>25</v>
      </c>
      <c r="Q103" s="58">
        <v>3.2986111111111111E-3</v>
      </c>
      <c r="R103" s="11">
        <v>25</v>
      </c>
      <c r="T103" s="55">
        <v>3.3564814814814811E-3</v>
      </c>
      <c r="U103" s="11">
        <v>25</v>
      </c>
      <c r="W103" s="51">
        <v>3.414351851851852E-3</v>
      </c>
      <c r="X103" s="13">
        <v>28</v>
      </c>
    </row>
    <row r="104" spans="1:24" x14ac:dyDescent="0.25">
      <c r="A104" s="58">
        <v>3.0787037037037037E-3</v>
      </c>
      <c r="B104" s="36">
        <v>16</v>
      </c>
      <c r="D104" s="56">
        <v>3.1365740740740742E-3</v>
      </c>
      <c r="E104" s="36">
        <v>17</v>
      </c>
      <c r="G104" s="51">
        <v>3.1944444444444442E-3</v>
      </c>
      <c r="H104" s="36">
        <v>19</v>
      </c>
      <c r="J104" s="51">
        <v>3.2523148148148151E-3</v>
      </c>
      <c r="K104" s="36">
        <v>23</v>
      </c>
      <c r="N104" s="55">
        <v>3.3101851851851851E-3</v>
      </c>
      <c r="O104" s="12">
        <v>24</v>
      </c>
      <c r="Q104" s="55">
        <v>3.3101851851851851E-3</v>
      </c>
      <c r="R104" s="11">
        <v>24</v>
      </c>
      <c r="T104" s="58">
        <v>3.3680555555555551E-3</v>
      </c>
      <c r="U104" s="11">
        <v>24</v>
      </c>
      <c r="W104" s="51">
        <v>3.425925925925926E-3</v>
      </c>
      <c r="X104" s="13">
        <v>28</v>
      </c>
    </row>
    <row r="105" spans="1:24" x14ac:dyDescent="0.25">
      <c r="A105" s="58">
        <v>3.0902777777777782E-3</v>
      </c>
      <c r="B105" s="36">
        <v>16</v>
      </c>
      <c r="D105" s="55">
        <v>3.1481481481481482E-3</v>
      </c>
      <c r="E105" s="36">
        <v>17</v>
      </c>
      <c r="G105" s="51">
        <v>3.2060185185185191E-3</v>
      </c>
      <c r="H105" s="36">
        <v>19</v>
      </c>
      <c r="J105" s="51">
        <v>3.2638888888888891E-3</v>
      </c>
      <c r="K105" s="36">
        <v>22</v>
      </c>
      <c r="N105" s="58">
        <v>3.3217592592592591E-3</v>
      </c>
      <c r="O105" s="12">
        <v>24</v>
      </c>
      <c r="Q105" s="58">
        <v>3.3217592592592591E-3</v>
      </c>
      <c r="R105" s="11">
        <v>24</v>
      </c>
      <c r="T105" s="55">
        <v>3.37962962962963E-3</v>
      </c>
      <c r="U105" s="11">
        <v>24</v>
      </c>
      <c r="W105" s="51">
        <v>3.4375E-3</v>
      </c>
      <c r="X105" s="13">
        <v>27</v>
      </c>
    </row>
    <row r="106" spans="1:24" x14ac:dyDescent="0.25">
      <c r="A106" s="58">
        <v>3.1018518518518522E-3</v>
      </c>
      <c r="B106" s="36">
        <v>16</v>
      </c>
      <c r="D106" s="56">
        <v>3.1597222222222222E-3</v>
      </c>
      <c r="E106" s="36">
        <v>16</v>
      </c>
      <c r="G106" s="51">
        <v>3.2175925925925926E-3</v>
      </c>
      <c r="H106" s="36">
        <v>19</v>
      </c>
      <c r="J106" s="51">
        <v>3.2754629629629501E-3</v>
      </c>
      <c r="K106" s="36">
        <v>22</v>
      </c>
      <c r="N106" s="55">
        <v>3.3333333333333335E-3</v>
      </c>
      <c r="O106" s="12">
        <v>24</v>
      </c>
      <c r="Q106" s="55">
        <v>3.3333333333333335E-3</v>
      </c>
      <c r="R106" s="11">
        <v>24</v>
      </c>
      <c r="T106" s="58">
        <v>3.3912037037037036E-3</v>
      </c>
      <c r="U106" s="11">
        <v>24</v>
      </c>
      <c r="W106" s="51">
        <v>3.4490740740740745E-3</v>
      </c>
      <c r="X106" s="13">
        <v>27</v>
      </c>
    </row>
    <row r="107" spans="1:24" x14ac:dyDescent="0.25">
      <c r="A107" s="58">
        <v>3.1134259259259257E-3</v>
      </c>
      <c r="B107" s="36">
        <v>15</v>
      </c>
      <c r="D107" s="55">
        <v>3.1712962962962958E-3</v>
      </c>
      <c r="E107" s="36">
        <v>16</v>
      </c>
      <c r="G107" s="51">
        <v>3.2291666666666666E-3</v>
      </c>
      <c r="H107" s="36">
        <v>18</v>
      </c>
      <c r="J107" s="51">
        <v>3.2870370370370367E-3</v>
      </c>
      <c r="K107" s="36">
        <v>22</v>
      </c>
      <c r="N107" s="58">
        <v>3.3449074074074071E-3</v>
      </c>
      <c r="O107" s="12">
        <v>23</v>
      </c>
      <c r="Q107" s="58">
        <v>3.3449074074074071E-3</v>
      </c>
      <c r="R107" s="11">
        <v>23</v>
      </c>
      <c r="T107" s="55">
        <v>3.4027777777777784E-3</v>
      </c>
      <c r="U107" s="11">
        <v>23</v>
      </c>
      <c r="W107" s="51">
        <v>3.4606481481481485E-3</v>
      </c>
      <c r="X107" s="13">
        <v>27</v>
      </c>
    </row>
    <row r="108" spans="1:24" x14ac:dyDescent="0.25">
      <c r="A108" s="58">
        <v>3.1249999999999997E-3</v>
      </c>
      <c r="B108" s="36">
        <v>15</v>
      </c>
      <c r="D108" s="56">
        <v>3.1828703703703702E-3</v>
      </c>
      <c r="E108" s="36">
        <v>16</v>
      </c>
      <c r="G108" s="51">
        <v>3.2407407407407406E-3</v>
      </c>
      <c r="H108" s="36">
        <v>18</v>
      </c>
      <c r="J108" s="51">
        <v>3.2986111111111111E-3</v>
      </c>
      <c r="K108" s="36">
        <v>21</v>
      </c>
      <c r="N108" s="55">
        <v>3.3564814814814811E-3</v>
      </c>
      <c r="O108" s="12">
        <v>23</v>
      </c>
      <c r="Q108" s="55">
        <v>3.3564814814814811E-3</v>
      </c>
      <c r="R108" s="11">
        <v>23</v>
      </c>
      <c r="T108" s="58">
        <v>3.414351851851852E-3</v>
      </c>
      <c r="U108" s="11">
        <v>23</v>
      </c>
      <c r="W108" s="51">
        <v>3.472222222222222E-3</v>
      </c>
      <c r="X108" s="13">
        <v>26</v>
      </c>
    </row>
    <row r="109" spans="1:24" x14ac:dyDescent="0.25">
      <c r="A109" s="58">
        <v>3.1365740740740742E-3</v>
      </c>
      <c r="B109" s="36">
        <v>15</v>
      </c>
      <c r="D109" s="55">
        <v>3.1944444444444442E-3</v>
      </c>
      <c r="E109" s="36">
        <v>16</v>
      </c>
      <c r="G109" s="51">
        <v>3.2523148148148151E-3</v>
      </c>
      <c r="H109" s="36">
        <v>18</v>
      </c>
      <c r="J109" s="51">
        <v>3.3101851851851851E-3</v>
      </c>
      <c r="K109" s="36">
        <v>21</v>
      </c>
      <c r="N109" s="58">
        <v>3.3680555555555551E-3</v>
      </c>
      <c r="O109" s="12">
        <v>23</v>
      </c>
      <c r="Q109" s="58">
        <v>3.3680555555555551E-3</v>
      </c>
      <c r="R109" s="11">
        <v>23</v>
      </c>
      <c r="T109" s="55">
        <v>3.425925925925926E-3</v>
      </c>
      <c r="U109" s="11">
        <v>23</v>
      </c>
      <c r="W109" s="51">
        <v>3.483796296296296E-3</v>
      </c>
      <c r="X109" s="13">
        <v>26</v>
      </c>
    </row>
    <row r="110" spans="1:24" x14ac:dyDescent="0.25">
      <c r="A110" s="58">
        <v>3.1481481481481482E-3</v>
      </c>
      <c r="B110" s="36">
        <v>15</v>
      </c>
      <c r="D110" s="56">
        <v>3.2060185185185191E-3</v>
      </c>
      <c r="E110" s="36">
        <v>15</v>
      </c>
      <c r="G110" s="51">
        <v>3.2638888888888891E-3</v>
      </c>
      <c r="H110" s="36">
        <v>17</v>
      </c>
      <c r="J110" s="51">
        <v>3.3217592592592591E-3</v>
      </c>
      <c r="K110" s="36">
        <v>21</v>
      </c>
      <c r="N110" s="55">
        <v>3.37962962962963E-3</v>
      </c>
      <c r="O110" s="12">
        <v>22</v>
      </c>
      <c r="Q110" s="55">
        <v>3.37962962962963E-3</v>
      </c>
      <c r="R110" s="11">
        <v>22</v>
      </c>
      <c r="T110" s="58">
        <v>3.4375E-3</v>
      </c>
      <c r="U110" s="11">
        <v>22</v>
      </c>
      <c r="W110" s="51">
        <v>3.4953703703703705E-3</v>
      </c>
      <c r="X110" s="13">
        <v>26</v>
      </c>
    </row>
    <row r="111" spans="1:24" x14ac:dyDescent="0.25">
      <c r="A111" s="58">
        <v>3.1597222222222222E-3</v>
      </c>
      <c r="B111" s="36">
        <v>14</v>
      </c>
      <c r="D111" s="55">
        <v>3.2175925925925926E-3</v>
      </c>
      <c r="E111" s="36">
        <v>15</v>
      </c>
      <c r="G111" s="51">
        <v>3.2754629629629501E-3</v>
      </c>
      <c r="H111" s="36">
        <v>17</v>
      </c>
      <c r="J111" s="51">
        <v>3.3333333333333335E-3</v>
      </c>
      <c r="K111" s="36">
        <v>20</v>
      </c>
      <c r="N111" s="58">
        <v>3.3912037037037036E-3</v>
      </c>
      <c r="O111" s="12">
        <v>22</v>
      </c>
      <c r="Q111" s="58">
        <v>3.3912037037037036E-3</v>
      </c>
      <c r="R111" s="11">
        <v>22</v>
      </c>
      <c r="T111" s="55">
        <v>3.4490740740740745E-3</v>
      </c>
      <c r="U111" s="11">
        <v>22</v>
      </c>
      <c r="W111" s="51">
        <v>3.5069444444444445E-3</v>
      </c>
      <c r="X111" s="13">
        <v>25</v>
      </c>
    </row>
    <row r="112" spans="1:24" x14ac:dyDescent="0.25">
      <c r="A112" s="58">
        <v>3.1712962962962958E-3</v>
      </c>
      <c r="B112" s="36">
        <v>14</v>
      </c>
      <c r="D112" s="56">
        <v>3.2291666666666666E-3</v>
      </c>
      <c r="E112" s="36">
        <v>15</v>
      </c>
      <c r="G112" s="51">
        <v>3.2870370370370367E-3</v>
      </c>
      <c r="H112" s="36">
        <v>17</v>
      </c>
      <c r="J112" s="51">
        <v>3.3449074074074071E-3</v>
      </c>
      <c r="K112" s="36">
        <v>20</v>
      </c>
      <c r="N112" s="55">
        <v>3.4027777777777784E-3</v>
      </c>
      <c r="O112" s="12">
        <v>22</v>
      </c>
      <c r="Q112" s="55">
        <v>3.4027777777777784E-3</v>
      </c>
      <c r="R112" s="11">
        <v>22</v>
      </c>
      <c r="T112" s="58">
        <v>3.4606481481481485E-3</v>
      </c>
      <c r="U112" s="11">
        <v>22</v>
      </c>
      <c r="W112" s="51">
        <v>3.5185185185185185E-3</v>
      </c>
      <c r="X112" s="13">
        <v>25</v>
      </c>
    </row>
    <row r="113" spans="1:24" x14ac:dyDescent="0.25">
      <c r="A113" s="58">
        <v>3.1828703703703702E-3</v>
      </c>
      <c r="B113" s="36">
        <v>14</v>
      </c>
      <c r="D113" s="55">
        <v>3.2407407407407406E-3</v>
      </c>
      <c r="E113" s="36">
        <v>15</v>
      </c>
      <c r="G113" s="51">
        <v>3.2986111111111111E-3</v>
      </c>
      <c r="H113" s="36">
        <v>16</v>
      </c>
      <c r="J113" s="51">
        <v>3.3564814814814811E-3</v>
      </c>
      <c r="K113" s="36">
        <v>20</v>
      </c>
      <c r="N113" s="58">
        <v>3.414351851851852E-3</v>
      </c>
      <c r="O113" s="12">
        <v>21</v>
      </c>
      <c r="Q113" s="58">
        <v>3.414351851851852E-3</v>
      </c>
      <c r="R113" s="11">
        <v>21</v>
      </c>
      <c r="T113" s="55">
        <v>3.472222222222222E-3</v>
      </c>
      <c r="U113" s="11">
        <v>21</v>
      </c>
      <c r="W113" s="51">
        <v>3.530092592592592E-3</v>
      </c>
      <c r="X113" s="13">
        <v>25</v>
      </c>
    </row>
    <row r="114" spans="1:24" x14ac:dyDescent="0.25">
      <c r="A114" s="58">
        <v>3.1944444444444442E-3</v>
      </c>
      <c r="B114" s="36">
        <v>14</v>
      </c>
      <c r="D114" s="56">
        <v>3.2523148148148151E-3</v>
      </c>
      <c r="E114" s="36">
        <v>14</v>
      </c>
      <c r="G114" s="51">
        <v>3.3101851851851851E-3</v>
      </c>
      <c r="H114" s="36">
        <v>16</v>
      </c>
      <c r="J114" s="51">
        <v>3.3680555555555551E-3</v>
      </c>
      <c r="K114" s="36">
        <v>19</v>
      </c>
      <c r="N114" s="55">
        <v>3.425925925925926E-3</v>
      </c>
      <c r="O114" s="12">
        <v>21</v>
      </c>
      <c r="Q114" s="55">
        <v>3.425925925925926E-3</v>
      </c>
      <c r="R114" s="11">
        <v>21</v>
      </c>
      <c r="T114" s="58">
        <v>3.483796296296296E-3</v>
      </c>
      <c r="U114" s="11">
        <v>21</v>
      </c>
      <c r="W114" s="51">
        <v>3.5416666666666665E-3</v>
      </c>
      <c r="X114" s="13">
        <v>24</v>
      </c>
    </row>
    <row r="115" spans="1:24" x14ac:dyDescent="0.25">
      <c r="A115" s="58">
        <v>3.2060185185185191E-3</v>
      </c>
      <c r="B115" s="36">
        <v>13</v>
      </c>
      <c r="D115" s="55">
        <v>3.2638888888888891E-3</v>
      </c>
      <c r="E115" s="36">
        <v>14</v>
      </c>
      <c r="G115" s="51">
        <v>3.3217592592592591E-3</v>
      </c>
      <c r="H115" s="36">
        <v>16</v>
      </c>
      <c r="J115" s="51">
        <v>3.37962962962963E-3</v>
      </c>
      <c r="K115" s="36">
        <v>19</v>
      </c>
      <c r="N115" s="58">
        <v>3.4375E-3</v>
      </c>
      <c r="O115" s="12">
        <v>21</v>
      </c>
      <c r="Q115" s="58">
        <v>3.4375E-3</v>
      </c>
      <c r="R115" s="11">
        <v>21</v>
      </c>
      <c r="T115" s="55">
        <v>3.4953703703703705E-3</v>
      </c>
      <c r="U115" s="11">
        <v>21</v>
      </c>
      <c r="W115" s="51">
        <v>3.5532407407407405E-3</v>
      </c>
      <c r="X115" s="13">
        <v>24</v>
      </c>
    </row>
    <row r="116" spans="1:24" x14ac:dyDescent="0.25">
      <c r="A116" s="58">
        <v>3.2175925925925926E-3</v>
      </c>
      <c r="B116" s="36">
        <v>13</v>
      </c>
      <c r="D116" s="56">
        <v>3.2754629629629631E-3</v>
      </c>
      <c r="E116" s="36">
        <v>14</v>
      </c>
      <c r="G116" s="51">
        <v>3.3333333333333335E-3</v>
      </c>
      <c r="H116" s="36">
        <v>15</v>
      </c>
      <c r="J116" s="51">
        <v>3.3912037037037036E-3</v>
      </c>
      <c r="K116" s="36">
        <v>19</v>
      </c>
      <c r="N116" s="55">
        <v>3.4490740740740745E-3</v>
      </c>
      <c r="O116" s="12">
        <v>20</v>
      </c>
      <c r="Q116" s="55">
        <v>3.4490740740740745E-3</v>
      </c>
      <c r="R116" s="11">
        <v>20</v>
      </c>
      <c r="T116" s="58">
        <v>3.5069444444444445E-3</v>
      </c>
      <c r="U116" s="11">
        <v>20</v>
      </c>
      <c r="W116" s="51">
        <v>3.5648148148148154E-3</v>
      </c>
      <c r="X116" s="13">
        <v>24</v>
      </c>
    </row>
    <row r="117" spans="1:24" x14ac:dyDescent="0.25">
      <c r="A117" s="58">
        <v>3.2291666666666666E-3</v>
      </c>
      <c r="B117" s="36">
        <v>13</v>
      </c>
      <c r="D117" s="55">
        <v>3.2870370370370367E-3</v>
      </c>
      <c r="E117" s="36">
        <v>14</v>
      </c>
      <c r="G117" s="51">
        <v>3.3449074074074071E-3</v>
      </c>
      <c r="H117" s="36">
        <v>15</v>
      </c>
      <c r="J117" s="51">
        <v>3.4027777777777784E-3</v>
      </c>
      <c r="K117" s="36">
        <v>19</v>
      </c>
      <c r="N117" s="58">
        <v>3.4606481481481485E-3</v>
      </c>
      <c r="O117" s="12">
        <v>20</v>
      </c>
      <c r="Q117" s="58">
        <v>3.4606481481481485E-3</v>
      </c>
      <c r="R117" s="11">
        <v>20</v>
      </c>
      <c r="T117" s="55">
        <v>3.5185185185185185E-3</v>
      </c>
      <c r="U117" s="11">
        <v>20</v>
      </c>
      <c r="W117" s="51">
        <v>3.5763888888888894E-3</v>
      </c>
      <c r="X117" s="13">
        <v>23</v>
      </c>
    </row>
    <row r="118" spans="1:24" x14ac:dyDescent="0.25">
      <c r="A118" s="58">
        <v>3.2407407407407406E-3</v>
      </c>
      <c r="B118" s="36">
        <v>13</v>
      </c>
      <c r="D118" s="56">
        <v>3.2986111111111111E-3</v>
      </c>
      <c r="E118" s="36">
        <v>13</v>
      </c>
      <c r="G118" s="51">
        <v>3.3564814814814811E-3</v>
      </c>
      <c r="H118" s="36">
        <v>15</v>
      </c>
      <c r="J118" s="51">
        <v>3.414351851851852E-3</v>
      </c>
      <c r="K118" s="36">
        <v>18</v>
      </c>
      <c r="N118" s="55">
        <v>3.472222222222222E-3</v>
      </c>
      <c r="O118" s="12">
        <v>20</v>
      </c>
      <c r="Q118" s="55">
        <v>3.472222222222222E-3</v>
      </c>
      <c r="R118" s="11">
        <v>20</v>
      </c>
      <c r="T118" s="58">
        <v>3.530092592592592E-3</v>
      </c>
      <c r="U118" s="11">
        <v>20</v>
      </c>
      <c r="W118" s="51">
        <v>3.5879629629629629E-3</v>
      </c>
      <c r="X118" s="13">
        <v>23</v>
      </c>
    </row>
    <row r="119" spans="1:24" x14ac:dyDescent="0.25">
      <c r="A119" s="58">
        <v>3.2523148148148151E-3</v>
      </c>
      <c r="B119" s="36">
        <v>12</v>
      </c>
      <c r="D119" s="55">
        <v>3.3101851851851851E-3</v>
      </c>
      <c r="E119" s="36">
        <v>13</v>
      </c>
      <c r="G119" s="51">
        <v>3.3680555555555551E-3</v>
      </c>
      <c r="H119" s="36">
        <v>14</v>
      </c>
      <c r="J119" s="51">
        <v>3.425925925925926E-3</v>
      </c>
      <c r="K119" s="36">
        <v>18</v>
      </c>
      <c r="N119" s="58">
        <v>3.483796296296296E-3</v>
      </c>
      <c r="O119" s="12">
        <v>19</v>
      </c>
      <c r="Q119" s="58">
        <v>3.483796296296296E-3</v>
      </c>
      <c r="R119" s="11">
        <v>19</v>
      </c>
      <c r="T119" s="55">
        <v>3.5416666666666665E-3</v>
      </c>
      <c r="U119" s="11">
        <v>19</v>
      </c>
      <c r="W119" s="51">
        <v>3.5995370370370369E-3</v>
      </c>
      <c r="X119" s="13">
        <v>23</v>
      </c>
    </row>
    <row r="120" spans="1:24" x14ac:dyDescent="0.25">
      <c r="A120" s="58">
        <v>3.2638888888888891E-3</v>
      </c>
      <c r="B120" s="36">
        <v>12</v>
      </c>
      <c r="D120" s="56">
        <v>3.3217592592592591E-3</v>
      </c>
      <c r="E120" s="36">
        <v>13</v>
      </c>
      <c r="G120" s="51">
        <v>3.37962962962963E-3</v>
      </c>
      <c r="H120" s="36">
        <v>14</v>
      </c>
      <c r="J120" s="51">
        <v>3.4375E-3</v>
      </c>
      <c r="K120" s="36">
        <v>18</v>
      </c>
      <c r="N120" s="55">
        <v>3.4953703703703705E-3</v>
      </c>
      <c r="O120" s="12">
        <v>19</v>
      </c>
      <c r="Q120" s="55">
        <v>3.4953703703703705E-3</v>
      </c>
      <c r="R120" s="11">
        <v>19</v>
      </c>
      <c r="T120" s="58">
        <v>3.5532407407407405E-3</v>
      </c>
      <c r="U120" s="11">
        <v>19</v>
      </c>
      <c r="W120" s="51">
        <v>3.6111111111111114E-3</v>
      </c>
      <c r="X120" s="13">
        <v>22</v>
      </c>
    </row>
    <row r="121" spans="1:24" x14ac:dyDescent="0.25">
      <c r="A121" s="58">
        <v>3.2754629629629631E-3</v>
      </c>
      <c r="B121" s="36">
        <v>12</v>
      </c>
      <c r="D121" s="55">
        <v>3.3333333333333335E-3</v>
      </c>
      <c r="E121" s="36">
        <v>13</v>
      </c>
      <c r="G121" s="51">
        <v>3.3912037037037036E-3</v>
      </c>
      <c r="H121" s="36">
        <v>14</v>
      </c>
      <c r="J121" s="51">
        <v>3.4490740740740745E-3</v>
      </c>
      <c r="K121" s="36">
        <v>18</v>
      </c>
      <c r="N121" s="58">
        <v>3.5069444444444445E-3</v>
      </c>
      <c r="O121" s="12">
        <v>19</v>
      </c>
      <c r="Q121" s="58">
        <v>3.5069444444444445E-3</v>
      </c>
      <c r="R121" s="11">
        <v>19</v>
      </c>
      <c r="T121" s="55">
        <v>3.5648148148148154E-3</v>
      </c>
      <c r="U121" s="11">
        <v>19</v>
      </c>
      <c r="W121" s="51">
        <v>3.6226851851851854E-3</v>
      </c>
      <c r="X121" s="13">
        <v>22</v>
      </c>
    </row>
    <row r="122" spans="1:24" x14ac:dyDescent="0.25">
      <c r="A122" s="58">
        <v>3.2870370370370367E-3</v>
      </c>
      <c r="B122" s="36">
        <v>12</v>
      </c>
      <c r="D122" s="56">
        <v>3.3449074074074071E-3</v>
      </c>
      <c r="E122" s="36">
        <v>12</v>
      </c>
      <c r="G122" s="51">
        <v>3.4027777777777784E-3</v>
      </c>
      <c r="H122" s="36">
        <v>14</v>
      </c>
      <c r="J122" s="51">
        <v>3.4606481481481485E-3</v>
      </c>
      <c r="K122" s="36">
        <v>17</v>
      </c>
      <c r="N122" s="55">
        <v>3.5185185185185185E-3</v>
      </c>
      <c r="O122" s="12">
        <v>18</v>
      </c>
      <c r="Q122" s="55">
        <v>3.5185185185185185E-3</v>
      </c>
      <c r="R122" s="11">
        <v>18</v>
      </c>
      <c r="T122" s="58">
        <v>3.5763888888888894E-3</v>
      </c>
      <c r="U122" s="11">
        <v>19</v>
      </c>
      <c r="W122" s="51">
        <v>3.6342592592592594E-3</v>
      </c>
      <c r="X122" s="13">
        <v>22</v>
      </c>
    </row>
    <row r="123" spans="1:24" x14ac:dyDescent="0.25">
      <c r="A123" s="58">
        <v>3.2986111111111111E-3</v>
      </c>
      <c r="B123" s="36">
        <v>11</v>
      </c>
      <c r="D123" s="55">
        <v>3.3564814814814811E-3</v>
      </c>
      <c r="E123" s="36">
        <v>12</v>
      </c>
      <c r="G123" s="51">
        <v>3.414351851851852E-3</v>
      </c>
      <c r="H123" s="36">
        <v>13</v>
      </c>
      <c r="J123" s="51">
        <v>3.472222222222222E-3</v>
      </c>
      <c r="K123" s="36">
        <v>17</v>
      </c>
      <c r="N123" s="58">
        <v>3.530092592592592E-3</v>
      </c>
      <c r="O123" s="12">
        <v>18</v>
      </c>
      <c r="Q123" s="58">
        <v>3.530092592592592E-3</v>
      </c>
      <c r="R123" s="11">
        <v>18</v>
      </c>
      <c r="T123" s="55">
        <v>3.5879629629629629E-3</v>
      </c>
      <c r="U123" s="11">
        <v>18</v>
      </c>
      <c r="W123" s="51">
        <v>3.645833333333333E-3</v>
      </c>
      <c r="X123" s="13">
        <v>21</v>
      </c>
    </row>
    <row r="124" spans="1:24" x14ac:dyDescent="0.25">
      <c r="A124" s="58">
        <v>3.3101851851851851E-3</v>
      </c>
      <c r="B124" s="36">
        <v>11</v>
      </c>
      <c r="D124" s="56">
        <v>3.3680555555555551E-3</v>
      </c>
      <c r="E124" s="36">
        <v>12</v>
      </c>
      <c r="G124" s="51">
        <v>3.425925925925926E-3</v>
      </c>
      <c r="H124" s="36">
        <v>13</v>
      </c>
      <c r="J124" s="51">
        <v>3.483796296296296E-3</v>
      </c>
      <c r="K124" s="36">
        <v>17</v>
      </c>
      <c r="N124" s="55">
        <v>3.5416666666666665E-3</v>
      </c>
      <c r="O124" s="12">
        <v>18</v>
      </c>
      <c r="Q124" s="55">
        <v>3.5416666666666665E-3</v>
      </c>
      <c r="R124" s="11">
        <v>18</v>
      </c>
      <c r="T124" s="58">
        <v>3.5995370370370369E-3</v>
      </c>
      <c r="U124" s="11">
        <v>18</v>
      </c>
      <c r="W124" s="51">
        <v>3.6574074074074074E-3</v>
      </c>
      <c r="X124" s="13">
        <v>21</v>
      </c>
    </row>
    <row r="125" spans="1:24" x14ac:dyDescent="0.25">
      <c r="A125" s="58">
        <v>3.3217592592592591E-3</v>
      </c>
      <c r="B125" s="36">
        <v>11</v>
      </c>
      <c r="D125" s="55">
        <v>3.37962962962963E-3</v>
      </c>
      <c r="E125" s="36">
        <v>12</v>
      </c>
      <c r="G125" s="51">
        <v>3.4375E-3</v>
      </c>
      <c r="H125" s="36">
        <v>13</v>
      </c>
      <c r="J125" s="51">
        <v>3.4953703703703705E-3</v>
      </c>
      <c r="K125" s="36">
        <v>16</v>
      </c>
      <c r="N125" s="58">
        <v>3.5532407407407405E-3</v>
      </c>
      <c r="O125" s="12">
        <v>17</v>
      </c>
      <c r="Q125" s="58">
        <v>3.5532407407407405E-3</v>
      </c>
      <c r="R125" s="11">
        <v>17</v>
      </c>
      <c r="T125" s="55">
        <v>3.6111111111111114E-3</v>
      </c>
      <c r="U125" s="11">
        <v>18</v>
      </c>
      <c r="W125" s="51">
        <v>3.6689814814814814E-3</v>
      </c>
      <c r="X125" s="13">
        <v>21</v>
      </c>
    </row>
    <row r="126" spans="1:24" x14ac:dyDescent="0.25">
      <c r="A126" s="58">
        <v>3.3333333333333335E-3</v>
      </c>
      <c r="B126" s="36">
        <v>11</v>
      </c>
      <c r="D126" s="56">
        <v>3.3912037037037036E-3</v>
      </c>
      <c r="E126" s="36">
        <v>11</v>
      </c>
      <c r="G126" s="51">
        <v>3.4490740740740745E-3</v>
      </c>
      <c r="H126" s="36">
        <v>13</v>
      </c>
      <c r="J126" s="51">
        <v>3.5069444444444445E-3</v>
      </c>
      <c r="K126" s="36">
        <v>16</v>
      </c>
      <c r="N126" s="55">
        <v>3.5648148148148154E-3</v>
      </c>
      <c r="O126" s="12">
        <v>17</v>
      </c>
      <c r="Q126" s="55">
        <v>3.5648148148148154E-3</v>
      </c>
      <c r="R126" s="11">
        <v>17</v>
      </c>
      <c r="T126" s="58">
        <v>3.6226851851851854E-3</v>
      </c>
      <c r="U126" s="11">
        <v>18</v>
      </c>
      <c r="W126" s="51">
        <v>3.6805555555555554E-3</v>
      </c>
      <c r="X126" s="13">
        <v>20</v>
      </c>
    </row>
    <row r="127" spans="1:24" x14ac:dyDescent="0.25">
      <c r="A127" s="58">
        <v>3.3449074074074071E-3</v>
      </c>
      <c r="B127" s="36">
        <v>10</v>
      </c>
      <c r="D127" s="55">
        <v>3.4027777777777784E-3</v>
      </c>
      <c r="E127" s="36">
        <v>11</v>
      </c>
      <c r="G127" s="51">
        <v>3.4606481481481485E-3</v>
      </c>
      <c r="H127" s="36">
        <v>12</v>
      </c>
      <c r="J127" s="51">
        <v>3.5185185185185185E-3</v>
      </c>
      <c r="K127" s="36">
        <v>16</v>
      </c>
      <c r="N127" s="58">
        <v>3.5763888888888894E-3</v>
      </c>
      <c r="O127" s="12">
        <v>17</v>
      </c>
      <c r="Q127" s="58">
        <v>3.5763888888888894E-3</v>
      </c>
      <c r="R127" s="11">
        <v>17</v>
      </c>
      <c r="T127" s="55">
        <v>3.6342592592592594E-3</v>
      </c>
      <c r="U127" s="11">
        <v>17</v>
      </c>
      <c r="W127" s="51">
        <v>3.6921296296296298E-3</v>
      </c>
      <c r="X127" s="13">
        <v>20</v>
      </c>
    </row>
    <row r="128" spans="1:24" x14ac:dyDescent="0.25">
      <c r="A128" s="58">
        <v>3.3564814814814811E-3</v>
      </c>
      <c r="B128" s="36">
        <v>10</v>
      </c>
      <c r="D128" s="56">
        <v>3.414351851851852E-3</v>
      </c>
      <c r="E128" s="36">
        <v>11</v>
      </c>
      <c r="G128" s="51">
        <v>3.472222222222222E-3</v>
      </c>
      <c r="H128" s="36">
        <v>12</v>
      </c>
      <c r="J128" s="51">
        <v>3.530092592592592E-3</v>
      </c>
      <c r="K128" s="36">
        <v>16</v>
      </c>
      <c r="N128" s="55">
        <v>3.5879629629629629E-3</v>
      </c>
      <c r="O128" s="12">
        <v>16</v>
      </c>
      <c r="Q128" s="55">
        <v>3.5879629629629629E-3</v>
      </c>
      <c r="R128" s="11">
        <v>16</v>
      </c>
      <c r="T128" s="58">
        <v>3.645833333333333E-3</v>
      </c>
      <c r="U128" s="11">
        <v>17</v>
      </c>
      <c r="W128" s="51">
        <v>3.7037037037037034E-3</v>
      </c>
      <c r="X128" s="13">
        <v>20</v>
      </c>
    </row>
    <row r="129" spans="1:24" x14ac:dyDescent="0.25">
      <c r="A129" s="58">
        <v>3.3680555555555551E-3</v>
      </c>
      <c r="B129" s="36">
        <v>10</v>
      </c>
      <c r="D129" s="55">
        <v>3.425925925925926E-3</v>
      </c>
      <c r="E129" s="36">
        <v>11</v>
      </c>
      <c r="G129" s="51">
        <v>3.483796296296296E-3</v>
      </c>
      <c r="H129" s="36">
        <v>12</v>
      </c>
      <c r="J129" s="51">
        <v>3.5416666666666665E-3</v>
      </c>
      <c r="K129" s="36">
        <v>16</v>
      </c>
      <c r="N129" s="58">
        <v>3.5995370370370369E-3</v>
      </c>
      <c r="O129" s="12">
        <v>16</v>
      </c>
      <c r="Q129" s="58">
        <v>3.5995370370370369E-3</v>
      </c>
      <c r="R129" s="11">
        <v>16</v>
      </c>
      <c r="T129" s="55">
        <v>3.6574074074074074E-3</v>
      </c>
      <c r="U129" s="11">
        <v>17</v>
      </c>
      <c r="W129" s="51">
        <v>3.7152777777777774E-3</v>
      </c>
      <c r="X129" s="13">
        <v>19</v>
      </c>
    </row>
    <row r="130" spans="1:24" x14ac:dyDescent="0.25">
      <c r="A130" s="58">
        <v>3.37962962962963E-3</v>
      </c>
      <c r="B130" s="36">
        <v>10</v>
      </c>
      <c r="D130" s="56">
        <v>3.4375E-3</v>
      </c>
      <c r="E130" s="36">
        <v>10</v>
      </c>
      <c r="G130" s="51">
        <v>3.4953703703703705E-3</v>
      </c>
      <c r="H130" s="36">
        <v>12</v>
      </c>
      <c r="J130" s="51">
        <v>3.5532407407407405E-3</v>
      </c>
      <c r="K130" s="36">
        <v>15</v>
      </c>
      <c r="N130" s="55">
        <v>3.6111111111111114E-3</v>
      </c>
      <c r="O130" s="12">
        <v>16</v>
      </c>
      <c r="Q130" s="55">
        <v>3.6111111111111114E-3</v>
      </c>
      <c r="R130" s="11">
        <v>16</v>
      </c>
      <c r="T130" s="58">
        <v>3.6689814814814814E-3</v>
      </c>
      <c r="U130" s="11">
        <v>17</v>
      </c>
      <c r="W130" s="51">
        <v>3.7268518518518514E-3</v>
      </c>
      <c r="X130" s="13">
        <v>19</v>
      </c>
    </row>
    <row r="131" spans="1:24" x14ac:dyDescent="0.25">
      <c r="A131" s="58">
        <v>3.3912037037037036E-3</v>
      </c>
      <c r="B131" s="36">
        <v>9</v>
      </c>
      <c r="D131" s="55">
        <v>3.4490740740740745E-3</v>
      </c>
      <c r="E131" s="36">
        <v>10</v>
      </c>
      <c r="G131" s="51">
        <v>3.5069444444444445E-3</v>
      </c>
      <c r="H131" s="36">
        <v>11</v>
      </c>
      <c r="J131" s="51">
        <v>3.5648148148148154E-3</v>
      </c>
      <c r="K131" s="36">
        <v>15</v>
      </c>
      <c r="N131" s="58">
        <v>3.6226851851851854E-3</v>
      </c>
      <c r="O131" s="12">
        <v>15</v>
      </c>
      <c r="Q131" s="58">
        <v>3.6226851851851854E-3</v>
      </c>
      <c r="R131" s="11">
        <v>15</v>
      </c>
      <c r="T131" s="55">
        <v>3.6805555555555554E-3</v>
      </c>
      <c r="U131" s="11">
        <v>16</v>
      </c>
      <c r="W131" s="51">
        <v>3.7384259259259263E-3</v>
      </c>
      <c r="X131" s="13">
        <v>19</v>
      </c>
    </row>
    <row r="132" spans="1:24" x14ac:dyDescent="0.25">
      <c r="A132" s="58">
        <v>3.4027777777777784E-3</v>
      </c>
      <c r="B132" s="36">
        <v>9</v>
      </c>
      <c r="D132" s="56">
        <v>3.4606481481481485E-3</v>
      </c>
      <c r="E132" s="36">
        <v>10</v>
      </c>
      <c r="G132" s="51">
        <v>3.5185185185185185E-3</v>
      </c>
      <c r="H132" s="36">
        <v>11</v>
      </c>
      <c r="J132" s="51">
        <v>3.5763888888888894E-3</v>
      </c>
      <c r="K132" s="36">
        <v>15</v>
      </c>
      <c r="N132" s="55">
        <v>3.6342592592592594E-3</v>
      </c>
      <c r="O132" s="12">
        <v>15</v>
      </c>
      <c r="Q132" s="55">
        <v>3.6342592592592594E-3</v>
      </c>
      <c r="R132" s="11">
        <v>15</v>
      </c>
      <c r="T132" s="58">
        <v>3.6921296296296298E-3</v>
      </c>
      <c r="U132" s="11">
        <v>16</v>
      </c>
      <c r="W132" s="51">
        <v>3.7500000000000003E-3</v>
      </c>
      <c r="X132" s="13">
        <v>19</v>
      </c>
    </row>
    <row r="133" spans="1:24" x14ac:dyDescent="0.25">
      <c r="A133" s="58">
        <v>3.414351851851852E-3</v>
      </c>
      <c r="B133" s="36">
        <v>9</v>
      </c>
      <c r="D133" s="55">
        <v>3.472222222222222E-3</v>
      </c>
      <c r="E133" s="36">
        <v>10</v>
      </c>
      <c r="G133" s="51">
        <v>3.530092592592592E-3</v>
      </c>
      <c r="H133" s="36">
        <v>11</v>
      </c>
      <c r="J133" s="51">
        <v>3.5879629629629629E-3</v>
      </c>
      <c r="K133" s="36">
        <v>15</v>
      </c>
      <c r="N133" s="58">
        <v>3.645833333333333E-3</v>
      </c>
      <c r="O133" s="12">
        <v>15</v>
      </c>
      <c r="Q133" s="58">
        <v>3.645833333333333E-3</v>
      </c>
      <c r="R133" s="11">
        <v>15</v>
      </c>
      <c r="T133" s="55">
        <v>3.7037037037037034E-3</v>
      </c>
      <c r="U133" s="11">
        <v>16</v>
      </c>
      <c r="W133" s="51">
        <v>3.7615740740740739E-3</v>
      </c>
      <c r="X133" s="13">
        <v>18</v>
      </c>
    </row>
    <row r="134" spans="1:24" x14ac:dyDescent="0.25">
      <c r="A134" s="58">
        <v>3.425925925925926E-3</v>
      </c>
      <c r="B134" s="36">
        <v>9</v>
      </c>
      <c r="D134" s="56">
        <v>3.483796296296296E-3</v>
      </c>
      <c r="E134" s="36">
        <v>9</v>
      </c>
      <c r="G134" s="51">
        <v>3.5416666666666665E-3</v>
      </c>
      <c r="H134" s="36">
        <v>11</v>
      </c>
      <c r="J134" s="51">
        <v>3.5995370370370369E-3</v>
      </c>
      <c r="K134" s="36">
        <v>14</v>
      </c>
      <c r="N134" s="55">
        <v>3.6574074074074074E-3</v>
      </c>
      <c r="O134" s="12">
        <v>14</v>
      </c>
      <c r="Q134" s="55">
        <v>3.6574074074074074E-3</v>
      </c>
      <c r="R134" s="11">
        <v>14</v>
      </c>
      <c r="T134" s="58">
        <v>3.7152777777777774E-3</v>
      </c>
      <c r="U134" s="11">
        <v>16</v>
      </c>
      <c r="W134" s="51">
        <v>3.7731481481481483E-3</v>
      </c>
      <c r="X134" s="13">
        <v>18</v>
      </c>
    </row>
    <row r="135" spans="1:24" x14ac:dyDescent="0.25">
      <c r="A135" s="58">
        <v>3.4375E-3</v>
      </c>
      <c r="B135" s="36">
        <v>8</v>
      </c>
      <c r="D135" s="55">
        <v>3.4953703703703705E-3</v>
      </c>
      <c r="E135" s="36">
        <v>9</v>
      </c>
      <c r="G135" s="51">
        <v>3.5532407407407405E-3</v>
      </c>
      <c r="H135" s="36">
        <v>10</v>
      </c>
      <c r="J135" s="51">
        <v>3.6111111111111114E-3</v>
      </c>
      <c r="K135" s="36">
        <v>14</v>
      </c>
      <c r="N135" s="58">
        <v>3.6689814814814814E-3</v>
      </c>
      <c r="O135" s="12">
        <v>14</v>
      </c>
      <c r="Q135" s="58">
        <v>3.6689814814814814E-3</v>
      </c>
      <c r="R135" s="11">
        <v>14</v>
      </c>
      <c r="T135" s="55">
        <v>3.7268518518518514E-3</v>
      </c>
      <c r="U135" s="11">
        <v>15</v>
      </c>
      <c r="W135" s="51">
        <v>3.7847222222222223E-3</v>
      </c>
      <c r="X135" s="13">
        <v>18</v>
      </c>
    </row>
    <row r="136" spans="1:24" x14ac:dyDescent="0.25">
      <c r="A136" s="58">
        <v>3.4490740740740745E-3</v>
      </c>
      <c r="B136" s="36">
        <v>8</v>
      </c>
      <c r="D136" s="56">
        <v>3.5069444444444445E-3</v>
      </c>
      <c r="E136" s="36">
        <v>9</v>
      </c>
      <c r="G136" s="51">
        <v>3.5648148148148154E-3</v>
      </c>
      <c r="H136" s="36">
        <v>10</v>
      </c>
      <c r="J136" s="51">
        <v>3.6226851851851854E-3</v>
      </c>
      <c r="K136" s="36">
        <v>14</v>
      </c>
      <c r="N136" s="55">
        <v>3.6805555555555554E-3</v>
      </c>
      <c r="O136" s="12">
        <v>14</v>
      </c>
      <c r="Q136" s="55">
        <v>3.6805555555555554E-3</v>
      </c>
      <c r="R136" s="11">
        <v>14</v>
      </c>
      <c r="T136" s="58">
        <v>3.7384259259259263E-3</v>
      </c>
      <c r="U136" s="11">
        <v>15</v>
      </c>
      <c r="W136" s="51">
        <v>3.7962962962962963E-3</v>
      </c>
      <c r="X136" s="13">
        <v>18</v>
      </c>
    </row>
    <row r="137" spans="1:24" x14ac:dyDescent="0.25">
      <c r="A137" s="58">
        <v>3.4606481481481485E-3</v>
      </c>
      <c r="B137" s="36">
        <v>8</v>
      </c>
      <c r="D137" s="55">
        <v>3.5185185185185185E-3</v>
      </c>
      <c r="E137" s="36">
        <v>9</v>
      </c>
      <c r="G137" s="51">
        <v>3.5763888888888894E-3</v>
      </c>
      <c r="H137" s="36">
        <v>10</v>
      </c>
      <c r="J137" s="51">
        <v>3.6342592592592594E-3</v>
      </c>
      <c r="K137" s="36">
        <v>14</v>
      </c>
      <c r="N137" s="58">
        <v>3.6921296296296298E-3</v>
      </c>
      <c r="O137" s="12">
        <v>14</v>
      </c>
      <c r="Q137" s="58">
        <v>3.6921296296296298E-3</v>
      </c>
      <c r="R137" s="11">
        <v>14</v>
      </c>
      <c r="T137" s="55">
        <v>3.7500000000000003E-3</v>
      </c>
      <c r="U137" s="11">
        <v>15</v>
      </c>
      <c r="W137" s="51">
        <v>3.8078703703703707E-3</v>
      </c>
      <c r="X137" s="13">
        <v>17</v>
      </c>
    </row>
    <row r="138" spans="1:24" x14ac:dyDescent="0.25">
      <c r="A138" s="58">
        <v>3.472222222222222E-3</v>
      </c>
      <c r="B138" s="36">
        <v>8</v>
      </c>
      <c r="D138" s="56">
        <v>3.530092592592592E-3</v>
      </c>
      <c r="E138" s="36">
        <v>9</v>
      </c>
      <c r="G138" s="51">
        <v>3.5879629629629629E-3</v>
      </c>
      <c r="H138" s="36">
        <v>10</v>
      </c>
      <c r="J138" s="51">
        <v>3.645833333333333E-3</v>
      </c>
      <c r="K138" s="36">
        <v>13</v>
      </c>
      <c r="N138" s="55">
        <v>3.7037037037037034E-3</v>
      </c>
      <c r="O138" s="12">
        <v>13</v>
      </c>
      <c r="Q138" s="55">
        <v>3.7037037037037034E-3</v>
      </c>
      <c r="R138" s="11">
        <v>13</v>
      </c>
      <c r="T138" s="58">
        <v>3.7615740740740739E-3</v>
      </c>
      <c r="U138" s="11">
        <v>15</v>
      </c>
      <c r="W138" s="51">
        <v>3.8194444444444443E-3</v>
      </c>
      <c r="X138" s="13">
        <v>17</v>
      </c>
    </row>
    <row r="139" spans="1:24" x14ac:dyDescent="0.25">
      <c r="A139" s="58">
        <v>3.483796296296296E-3</v>
      </c>
      <c r="B139" s="36">
        <v>7</v>
      </c>
      <c r="D139" s="55">
        <v>3.5416666666666665E-3</v>
      </c>
      <c r="E139" s="36">
        <v>8</v>
      </c>
      <c r="G139" s="51">
        <v>3.5995370370370369E-3</v>
      </c>
      <c r="H139" s="36">
        <v>9</v>
      </c>
      <c r="J139" s="51">
        <v>3.6574074074074074E-3</v>
      </c>
      <c r="K139" s="36">
        <v>13</v>
      </c>
      <c r="N139" s="58">
        <v>3.7152777777777774E-3</v>
      </c>
      <c r="O139" s="12">
        <v>13</v>
      </c>
      <c r="Q139" s="58">
        <v>3.7152777777777774E-3</v>
      </c>
      <c r="R139" s="11">
        <v>13</v>
      </c>
      <c r="T139" s="55">
        <v>3.7731481481481483E-3</v>
      </c>
      <c r="U139" s="11">
        <v>14</v>
      </c>
      <c r="W139" s="51">
        <v>3.8310185185185183E-3</v>
      </c>
      <c r="X139" s="13">
        <v>17</v>
      </c>
    </row>
    <row r="140" spans="1:24" x14ac:dyDescent="0.25">
      <c r="A140" s="58">
        <v>3.4953703703703705E-3</v>
      </c>
      <c r="B140" s="36">
        <v>7</v>
      </c>
      <c r="D140" s="56">
        <v>3.5532407407407405E-3</v>
      </c>
      <c r="E140" s="36">
        <v>8</v>
      </c>
      <c r="G140" s="51">
        <v>3.6111111111111114E-3</v>
      </c>
      <c r="H140" s="36">
        <v>9</v>
      </c>
      <c r="J140" s="51">
        <v>3.6689814814814814E-3</v>
      </c>
      <c r="K140" s="36">
        <v>13</v>
      </c>
      <c r="N140" s="55">
        <v>3.7268518518518514E-3</v>
      </c>
      <c r="O140" s="12">
        <v>13</v>
      </c>
      <c r="Q140" s="55">
        <v>3.7268518518518514E-3</v>
      </c>
      <c r="R140" s="11">
        <v>13</v>
      </c>
      <c r="T140" s="58">
        <v>3.7847222222222223E-3</v>
      </c>
      <c r="U140" s="11">
        <v>14</v>
      </c>
      <c r="W140" s="51">
        <v>3.8425925925925923E-3</v>
      </c>
      <c r="X140" s="13">
        <v>17</v>
      </c>
    </row>
    <row r="141" spans="1:24" x14ac:dyDescent="0.25">
      <c r="A141" s="58">
        <v>3.5069444444444445E-3</v>
      </c>
      <c r="B141" s="36">
        <v>7</v>
      </c>
      <c r="D141" s="55">
        <v>3.5648148148148154E-3</v>
      </c>
      <c r="E141" s="36">
        <v>8</v>
      </c>
      <c r="G141" s="51">
        <v>3.6226851851851854E-3</v>
      </c>
      <c r="H141" s="36">
        <v>9</v>
      </c>
      <c r="J141" s="51">
        <v>3.6805555555555554E-3</v>
      </c>
      <c r="K141" s="36">
        <v>13</v>
      </c>
      <c r="N141" s="58">
        <v>3.7384259259259263E-3</v>
      </c>
      <c r="O141" s="12">
        <v>13</v>
      </c>
      <c r="Q141" s="58">
        <v>3.7384259259259263E-3</v>
      </c>
      <c r="R141" s="11">
        <v>13</v>
      </c>
      <c r="T141" s="55">
        <v>3.7962962962962963E-3</v>
      </c>
      <c r="U141" s="11">
        <v>14</v>
      </c>
      <c r="W141" s="51">
        <v>3.8541666666666668E-3</v>
      </c>
      <c r="X141" s="13">
        <v>16</v>
      </c>
    </row>
    <row r="142" spans="1:24" x14ac:dyDescent="0.25">
      <c r="A142" s="58">
        <v>3.5185185185185185E-3</v>
      </c>
      <c r="B142" s="36">
        <v>7</v>
      </c>
      <c r="D142" s="56">
        <v>3.5763888888888894E-3</v>
      </c>
      <c r="E142" s="36">
        <v>8</v>
      </c>
      <c r="G142" s="51">
        <v>3.6342592592592594E-3</v>
      </c>
      <c r="H142" s="36">
        <v>9</v>
      </c>
      <c r="J142" s="51">
        <v>3.6921296296296298E-3</v>
      </c>
      <c r="K142" s="36">
        <v>12</v>
      </c>
      <c r="N142" s="55">
        <v>3.7500000000000003E-3</v>
      </c>
      <c r="O142" s="12">
        <v>12</v>
      </c>
      <c r="Q142" s="55">
        <v>3.7500000000000003E-3</v>
      </c>
      <c r="R142" s="11">
        <v>12</v>
      </c>
      <c r="T142" s="58">
        <v>3.8078703703703707E-3</v>
      </c>
      <c r="U142" s="11">
        <v>14</v>
      </c>
      <c r="W142" s="51">
        <v>3.8657407407407408E-3</v>
      </c>
      <c r="X142" s="13">
        <v>16</v>
      </c>
    </row>
    <row r="143" spans="1:24" x14ac:dyDescent="0.25">
      <c r="A143" s="58">
        <v>3.530092592592592E-3</v>
      </c>
      <c r="B143" s="36">
        <v>7</v>
      </c>
      <c r="D143" s="55">
        <v>3.5879629629629629E-3</v>
      </c>
      <c r="E143" s="36">
        <v>8</v>
      </c>
      <c r="G143" s="51">
        <v>3.645833333333333E-3</v>
      </c>
      <c r="H143" s="36">
        <v>9</v>
      </c>
      <c r="J143" s="51">
        <v>3.7037037037037034E-3</v>
      </c>
      <c r="K143" s="36">
        <v>12</v>
      </c>
      <c r="N143" s="58">
        <v>3.7615740740740739E-3</v>
      </c>
      <c r="O143" s="12">
        <v>12</v>
      </c>
      <c r="Q143" s="58">
        <v>3.7615740740740739E-3</v>
      </c>
      <c r="R143" s="11">
        <v>12</v>
      </c>
      <c r="T143" s="55">
        <v>3.8194444444444443E-3</v>
      </c>
      <c r="U143" s="11">
        <v>13</v>
      </c>
      <c r="W143" s="51">
        <v>3.8773148148148143E-3</v>
      </c>
      <c r="X143" s="13">
        <v>16</v>
      </c>
    </row>
    <row r="144" spans="1:24" x14ac:dyDescent="0.25">
      <c r="A144" s="58">
        <v>3.5416666666666665E-3</v>
      </c>
      <c r="B144" s="36">
        <v>6</v>
      </c>
      <c r="D144" s="56">
        <v>3.5995370370370369E-3</v>
      </c>
      <c r="E144" s="36">
        <v>7</v>
      </c>
      <c r="G144" s="51">
        <v>3.6574074074074074E-3</v>
      </c>
      <c r="H144" s="36">
        <v>8</v>
      </c>
      <c r="J144" s="51">
        <v>3.7152777777777774E-3</v>
      </c>
      <c r="K144" s="36">
        <v>12</v>
      </c>
      <c r="N144" s="55">
        <v>3.7731481481481483E-3</v>
      </c>
      <c r="O144" s="12">
        <v>12</v>
      </c>
      <c r="Q144" s="55">
        <v>3.7731481481481483E-3</v>
      </c>
      <c r="R144" s="11">
        <v>12</v>
      </c>
      <c r="T144" s="58">
        <v>3.8310185185185183E-3</v>
      </c>
      <c r="U144" s="11">
        <v>13</v>
      </c>
      <c r="W144" s="51">
        <v>3.8888888888888883E-3</v>
      </c>
      <c r="X144" s="13">
        <v>16</v>
      </c>
    </row>
    <row r="145" spans="1:24" x14ac:dyDescent="0.25">
      <c r="A145" s="58">
        <v>3.5532407407407405E-3</v>
      </c>
      <c r="B145" s="36">
        <v>6</v>
      </c>
      <c r="D145" s="55">
        <v>3.6111111111111114E-3</v>
      </c>
      <c r="E145" s="36">
        <v>7</v>
      </c>
      <c r="G145" s="51">
        <v>3.6689814814814814E-3</v>
      </c>
      <c r="H145" s="36">
        <v>8</v>
      </c>
      <c r="J145" s="51">
        <v>3.7268518518518514E-3</v>
      </c>
      <c r="K145" s="36">
        <v>12</v>
      </c>
      <c r="N145" s="58">
        <v>3.7847222222222223E-3</v>
      </c>
      <c r="O145" s="12">
        <v>12</v>
      </c>
      <c r="Q145" s="58">
        <v>3.7847222222222223E-3</v>
      </c>
      <c r="R145" s="11">
        <v>12</v>
      </c>
      <c r="T145" s="55">
        <v>3.8425925925925923E-3</v>
      </c>
      <c r="U145" s="11">
        <v>13</v>
      </c>
      <c r="W145" s="51">
        <v>3.9004629629629632E-3</v>
      </c>
      <c r="X145" s="13">
        <v>15</v>
      </c>
    </row>
    <row r="146" spans="1:24" x14ac:dyDescent="0.25">
      <c r="A146" s="58">
        <v>3.5648148148148154E-3</v>
      </c>
      <c r="B146" s="36">
        <v>6</v>
      </c>
      <c r="D146" s="56">
        <v>3.6226851851851854E-3</v>
      </c>
      <c r="E146" s="36">
        <v>7</v>
      </c>
      <c r="G146" s="51">
        <v>3.6805555555555554E-3</v>
      </c>
      <c r="H146" s="36">
        <v>8</v>
      </c>
      <c r="J146" s="51">
        <v>3.7384259259259263E-3</v>
      </c>
      <c r="K146" s="36">
        <v>11</v>
      </c>
      <c r="N146" s="55">
        <v>3.7962962962962963E-3</v>
      </c>
      <c r="O146" s="12">
        <v>11</v>
      </c>
      <c r="Q146" s="55">
        <v>3.7962962962962963E-3</v>
      </c>
      <c r="R146" s="11">
        <v>11</v>
      </c>
      <c r="T146" s="58">
        <v>3.8541666666666668E-3</v>
      </c>
      <c r="U146" s="11">
        <v>13</v>
      </c>
      <c r="W146" s="51">
        <v>3.9120370370370368E-3</v>
      </c>
      <c r="X146" s="13">
        <v>15</v>
      </c>
    </row>
    <row r="147" spans="1:24" x14ac:dyDescent="0.25">
      <c r="A147" s="58">
        <v>3.5763888888888894E-3</v>
      </c>
      <c r="B147" s="36">
        <v>6</v>
      </c>
      <c r="D147" s="55">
        <v>3.6342592592592594E-3</v>
      </c>
      <c r="E147" s="36">
        <v>7</v>
      </c>
      <c r="G147" s="51">
        <v>3.6921296296296298E-3</v>
      </c>
      <c r="H147" s="36">
        <v>8</v>
      </c>
      <c r="J147" s="51">
        <v>3.7500000000000003E-3</v>
      </c>
      <c r="K147" s="36">
        <v>11</v>
      </c>
      <c r="N147" s="58">
        <v>3.8078703703703707E-3</v>
      </c>
      <c r="O147" s="12">
        <v>11</v>
      </c>
      <c r="Q147" s="58">
        <v>3.8078703703703707E-3</v>
      </c>
      <c r="R147" s="11">
        <v>11</v>
      </c>
      <c r="T147" s="55">
        <v>3.8657407407407408E-3</v>
      </c>
      <c r="U147" s="11">
        <v>12</v>
      </c>
      <c r="W147" s="51">
        <v>3.9236111111111112E-3</v>
      </c>
      <c r="X147" s="13">
        <v>15</v>
      </c>
    </row>
    <row r="148" spans="1:24" x14ac:dyDescent="0.25">
      <c r="A148" s="58">
        <v>3.5879629629629629E-3</v>
      </c>
      <c r="B148" s="36">
        <v>6</v>
      </c>
      <c r="D148" s="56">
        <v>3.645833333333333E-3</v>
      </c>
      <c r="E148" s="36">
        <v>7</v>
      </c>
      <c r="G148" s="51">
        <v>3.7037037037037034E-3</v>
      </c>
      <c r="H148" s="36">
        <v>8</v>
      </c>
      <c r="J148" s="51">
        <v>3.7615740740740739E-3</v>
      </c>
      <c r="K148" s="36">
        <v>11</v>
      </c>
      <c r="N148" s="55">
        <v>3.8194444444444443E-3</v>
      </c>
      <c r="O148" s="12">
        <v>11</v>
      </c>
      <c r="Q148" s="55">
        <v>3.8194444444444443E-3</v>
      </c>
      <c r="R148" s="11">
        <v>11</v>
      </c>
      <c r="T148" s="58">
        <v>3.8773148148148143E-3</v>
      </c>
      <c r="U148" s="11">
        <v>12</v>
      </c>
      <c r="W148" s="51">
        <v>3.9351851851851857E-3</v>
      </c>
      <c r="X148" s="13">
        <v>15</v>
      </c>
    </row>
    <row r="149" spans="1:24" x14ac:dyDescent="0.25">
      <c r="A149" s="58">
        <v>3.5995370370370369E-3</v>
      </c>
      <c r="B149" s="36">
        <v>5</v>
      </c>
      <c r="D149" s="55">
        <v>3.6574074074074074E-3</v>
      </c>
      <c r="E149" s="36">
        <v>6</v>
      </c>
      <c r="G149" s="51">
        <v>3.7152777777777774E-3</v>
      </c>
      <c r="H149" s="36">
        <v>7</v>
      </c>
      <c r="J149" s="51">
        <v>3.7731481481481483E-3</v>
      </c>
      <c r="K149" s="36">
        <v>11</v>
      </c>
      <c r="N149" s="58">
        <v>3.8310185185185183E-3</v>
      </c>
      <c r="O149" s="12">
        <v>11</v>
      </c>
      <c r="Q149" s="58">
        <v>3.8310185185185183E-3</v>
      </c>
      <c r="R149" s="11">
        <v>11</v>
      </c>
      <c r="T149" s="55">
        <v>3.8888888888888883E-3</v>
      </c>
      <c r="U149" s="11">
        <v>12</v>
      </c>
      <c r="W149" s="51">
        <v>3.9467592592592592E-3</v>
      </c>
      <c r="X149" s="13">
        <v>14</v>
      </c>
    </row>
    <row r="150" spans="1:24" x14ac:dyDescent="0.25">
      <c r="A150" s="58">
        <v>3.6111111111111114E-3</v>
      </c>
      <c r="B150" s="36">
        <v>5</v>
      </c>
      <c r="D150" s="56">
        <v>3.6689814814814814E-3</v>
      </c>
      <c r="E150" s="36">
        <v>6</v>
      </c>
      <c r="G150" s="51">
        <v>3.7268518518518514E-3</v>
      </c>
      <c r="H150" s="36">
        <v>7</v>
      </c>
      <c r="J150" s="51">
        <v>3.7847222222222223E-3</v>
      </c>
      <c r="K150" s="36">
        <v>10</v>
      </c>
      <c r="N150" s="55">
        <v>3.8425925925925923E-3</v>
      </c>
      <c r="O150" s="12">
        <v>10</v>
      </c>
      <c r="Q150" s="55">
        <v>3.8425925925925923E-3</v>
      </c>
      <c r="R150" s="11">
        <v>10</v>
      </c>
      <c r="T150" s="58">
        <v>3.9004629629629632E-3</v>
      </c>
      <c r="U150" s="11">
        <v>12</v>
      </c>
      <c r="W150" s="51">
        <v>3.9583333333333337E-3</v>
      </c>
      <c r="X150" s="13">
        <v>14</v>
      </c>
    </row>
    <row r="151" spans="1:24" x14ac:dyDescent="0.25">
      <c r="A151" s="58">
        <v>3.6226851851851854E-3</v>
      </c>
      <c r="B151" s="36">
        <v>5</v>
      </c>
      <c r="D151" s="55">
        <v>3.6805555555555554E-3</v>
      </c>
      <c r="E151" s="36">
        <v>6</v>
      </c>
      <c r="G151" s="51">
        <v>3.7384259259259263E-3</v>
      </c>
      <c r="H151" s="36">
        <v>7</v>
      </c>
      <c r="J151" s="51">
        <v>3.7962962962962963E-3</v>
      </c>
      <c r="K151" s="36">
        <v>10</v>
      </c>
      <c r="N151" s="58">
        <v>3.8541666666666668E-3</v>
      </c>
      <c r="O151" s="12">
        <v>10</v>
      </c>
      <c r="Q151" s="58">
        <v>3.8541666666666668E-3</v>
      </c>
      <c r="R151" s="11">
        <v>10</v>
      </c>
      <c r="T151" s="55">
        <v>3.9120370370370368E-3</v>
      </c>
      <c r="U151" s="11">
        <v>11</v>
      </c>
      <c r="W151" s="51">
        <v>3.9699074074074072E-3</v>
      </c>
      <c r="X151" s="13">
        <v>14</v>
      </c>
    </row>
    <row r="152" spans="1:24" x14ac:dyDescent="0.25">
      <c r="A152" s="58">
        <v>3.6342592592592594E-3</v>
      </c>
      <c r="B152" s="36">
        <v>5</v>
      </c>
      <c r="D152" s="56">
        <v>3.6921296296296298E-3</v>
      </c>
      <c r="E152" s="36">
        <v>6</v>
      </c>
      <c r="G152" s="51">
        <v>3.7500000000000003E-3</v>
      </c>
      <c r="H152" s="36">
        <v>7</v>
      </c>
      <c r="J152" s="51">
        <v>3.8078703703703707E-3</v>
      </c>
      <c r="K152" s="36">
        <v>10</v>
      </c>
      <c r="N152" s="55">
        <v>3.8657407407407408E-3</v>
      </c>
      <c r="O152" s="12">
        <v>10</v>
      </c>
      <c r="Q152" s="55">
        <v>3.8657407407407408E-3</v>
      </c>
      <c r="R152" s="11">
        <v>10</v>
      </c>
      <c r="T152" s="58">
        <v>3.9236111111111112E-3</v>
      </c>
      <c r="U152" s="11">
        <v>11</v>
      </c>
      <c r="W152" s="51">
        <v>3.9814814814814817E-3</v>
      </c>
      <c r="X152" s="13">
        <v>14</v>
      </c>
    </row>
    <row r="153" spans="1:24" x14ac:dyDescent="0.25">
      <c r="A153" s="58">
        <v>3.645833333333333E-3</v>
      </c>
      <c r="B153" s="36">
        <v>5</v>
      </c>
      <c r="D153" s="55">
        <v>3.7037037037037034E-3</v>
      </c>
      <c r="E153" s="36">
        <v>6</v>
      </c>
      <c r="G153" s="51">
        <v>3.7615740740740739E-3</v>
      </c>
      <c r="H153" s="36">
        <v>7</v>
      </c>
      <c r="J153" s="51">
        <v>3.8194444444444443E-3</v>
      </c>
      <c r="K153" s="36">
        <v>10</v>
      </c>
      <c r="N153" s="58">
        <v>3.8773148148148143E-3</v>
      </c>
      <c r="O153" s="12">
        <v>10</v>
      </c>
      <c r="Q153" s="58">
        <v>3.8773148148148143E-3</v>
      </c>
      <c r="R153" s="11">
        <v>10</v>
      </c>
      <c r="T153" s="55">
        <v>3.9351851851851857E-3</v>
      </c>
      <c r="U153" s="11">
        <v>11</v>
      </c>
      <c r="W153" s="51">
        <v>3.9930555555555561E-3</v>
      </c>
      <c r="X153" s="13">
        <v>13</v>
      </c>
    </row>
    <row r="154" spans="1:24" x14ac:dyDescent="0.25">
      <c r="A154" s="58">
        <v>3.6574074074074074E-3</v>
      </c>
      <c r="B154" s="36">
        <v>4</v>
      </c>
      <c r="D154" s="56">
        <v>3.7152777777777774E-3</v>
      </c>
      <c r="E154" s="36">
        <v>5</v>
      </c>
      <c r="G154" s="51">
        <v>3.7731481481481483E-3</v>
      </c>
      <c r="H154" s="36">
        <v>6</v>
      </c>
      <c r="J154" s="51">
        <v>3.8310185185185183E-3</v>
      </c>
      <c r="K154" s="36">
        <v>9</v>
      </c>
      <c r="N154" s="55">
        <v>3.8888888888888883E-3</v>
      </c>
      <c r="O154" s="12">
        <v>9</v>
      </c>
      <c r="Q154" s="55">
        <v>3.8888888888888883E-3</v>
      </c>
      <c r="R154" s="11">
        <v>9</v>
      </c>
      <c r="T154" s="58">
        <v>3.9467592592592592E-3</v>
      </c>
      <c r="U154" s="11">
        <v>11</v>
      </c>
      <c r="W154" s="51">
        <v>4.0046296296296297E-3</v>
      </c>
      <c r="X154" s="13">
        <v>13</v>
      </c>
    </row>
    <row r="155" spans="1:24" x14ac:dyDescent="0.25">
      <c r="A155" s="58">
        <v>3.6689814814814814E-3</v>
      </c>
      <c r="B155" s="36">
        <v>4</v>
      </c>
      <c r="D155" s="55">
        <v>3.7268518518518514E-3</v>
      </c>
      <c r="E155" s="36">
        <v>5</v>
      </c>
      <c r="G155" s="51">
        <v>3.7847222222222223E-3</v>
      </c>
      <c r="H155" s="36">
        <v>6</v>
      </c>
      <c r="J155" s="51">
        <v>3.8425925925925923E-3</v>
      </c>
      <c r="K155" s="36">
        <v>9</v>
      </c>
      <c r="N155" s="58">
        <v>3.9004629629629632E-3</v>
      </c>
      <c r="O155" s="12">
        <v>9</v>
      </c>
      <c r="Q155" s="58">
        <v>3.9004629629629632E-3</v>
      </c>
      <c r="R155" s="11">
        <v>9</v>
      </c>
      <c r="T155" s="55">
        <v>3.9583333333333337E-3</v>
      </c>
      <c r="U155" s="11">
        <v>10</v>
      </c>
      <c r="W155" s="51">
        <v>4.0162037037037033E-3</v>
      </c>
      <c r="X155" s="13">
        <v>13</v>
      </c>
    </row>
    <row r="156" spans="1:24" x14ac:dyDescent="0.25">
      <c r="A156" s="58">
        <v>3.6805555555555554E-3</v>
      </c>
      <c r="B156" s="36">
        <v>4</v>
      </c>
      <c r="D156" s="56">
        <v>3.7384259259259263E-3</v>
      </c>
      <c r="E156" s="36">
        <v>5</v>
      </c>
      <c r="G156" s="51">
        <v>3.7962962962962963E-3</v>
      </c>
      <c r="H156" s="36">
        <v>6</v>
      </c>
      <c r="J156" s="51">
        <v>3.8541666666666668E-3</v>
      </c>
      <c r="K156" s="36">
        <v>9</v>
      </c>
      <c r="N156" s="55">
        <v>3.9120370370370368E-3</v>
      </c>
      <c r="O156" s="12">
        <v>9</v>
      </c>
      <c r="Q156" s="55">
        <v>3.9120370370370368E-3</v>
      </c>
      <c r="R156" s="11">
        <v>9</v>
      </c>
      <c r="T156" s="58">
        <v>3.9699074074074072E-3</v>
      </c>
      <c r="U156" s="11">
        <v>10</v>
      </c>
      <c r="W156" s="51">
        <v>4.0277777777777777E-3</v>
      </c>
      <c r="X156" s="13">
        <v>13</v>
      </c>
    </row>
    <row r="157" spans="1:24" x14ac:dyDescent="0.25">
      <c r="A157" s="58">
        <v>3.6921296296296298E-3</v>
      </c>
      <c r="B157" s="36">
        <v>4</v>
      </c>
      <c r="D157" s="55">
        <v>3.7500000000000003E-3</v>
      </c>
      <c r="E157" s="36">
        <v>5</v>
      </c>
      <c r="G157" s="51">
        <v>3.8078703703703707E-3</v>
      </c>
      <c r="H157" s="36">
        <v>6</v>
      </c>
      <c r="J157" s="51">
        <v>3.8657407407407408E-3</v>
      </c>
      <c r="K157" s="36">
        <v>9</v>
      </c>
      <c r="N157" s="58">
        <v>3.9236111111111112E-3</v>
      </c>
      <c r="O157" s="12">
        <v>9</v>
      </c>
      <c r="Q157" s="58">
        <v>3.9236111111111112E-3</v>
      </c>
      <c r="R157" s="11">
        <v>9</v>
      </c>
      <c r="T157" s="55">
        <v>3.9814814814814817E-3</v>
      </c>
      <c r="U157" s="11">
        <v>10</v>
      </c>
      <c r="W157" s="51">
        <v>4.0393518518518521E-3</v>
      </c>
      <c r="X157" s="13">
        <v>12</v>
      </c>
    </row>
    <row r="158" spans="1:24" x14ac:dyDescent="0.25">
      <c r="A158" s="58">
        <v>3.7037037037037034E-3</v>
      </c>
      <c r="B158" s="36">
        <v>4</v>
      </c>
      <c r="D158" s="56">
        <v>3.7615740740740739E-3</v>
      </c>
      <c r="E158" s="36">
        <v>5</v>
      </c>
      <c r="G158" s="51">
        <v>3.8194444444444443E-3</v>
      </c>
      <c r="H158" s="36">
        <v>6</v>
      </c>
      <c r="J158" s="51">
        <v>3.8773148148148143E-3</v>
      </c>
      <c r="K158" s="36">
        <v>9</v>
      </c>
      <c r="N158" s="55">
        <v>3.9351851851851857E-3</v>
      </c>
      <c r="O158" s="12">
        <v>8</v>
      </c>
      <c r="Q158" s="55">
        <v>3.9351851851851857E-3</v>
      </c>
      <c r="R158" s="11">
        <v>8</v>
      </c>
      <c r="T158" s="58">
        <v>3.9930555555555561E-3</v>
      </c>
      <c r="U158" s="11">
        <v>10</v>
      </c>
      <c r="W158" s="51">
        <v>4.0509259259259257E-3</v>
      </c>
      <c r="X158" s="13">
        <v>12</v>
      </c>
    </row>
    <row r="159" spans="1:24" x14ac:dyDescent="0.25">
      <c r="A159" s="58">
        <v>3.7152777777777774E-3</v>
      </c>
      <c r="B159" s="36">
        <v>3</v>
      </c>
      <c r="D159" s="55">
        <v>3.7731481481481483E-3</v>
      </c>
      <c r="E159" s="36">
        <v>4</v>
      </c>
      <c r="G159" s="51">
        <v>3.8310185185185183E-3</v>
      </c>
      <c r="H159" s="36">
        <v>5</v>
      </c>
      <c r="J159" s="51">
        <v>3.8888888888888883E-3</v>
      </c>
      <c r="K159" s="36">
        <v>8</v>
      </c>
      <c r="N159" s="58">
        <v>3.9467592592592592E-3</v>
      </c>
      <c r="O159" s="12">
        <v>8</v>
      </c>
      <c r="Q159" s="58">
        <v>3.9467592592592592E-3</v>
      </c>
      <c r="R159" s="11">
        <v>8</v>
      </c>
      <c r="T159" s="55">
        <v>4.0046296296296297E-3</v>
      </c>
      <c r="U159" s="11">
        <v>9</v>
      </c>
      <c r="W159" s="51">
        <v>4.0624999999999993E-3</v>
      </c>
      <c r="X159" s="13">
        <v>12</v>
      </c>
    </row>
    <row r="160" spans="1:24" x14ac:dyDescent="0.25">
      <c r="A160" s="58">
        <v>3.7268518518518514E-3</v>
      </c>
      <c r="B160" s="36">
        <v>3</v>
      </c>
      <c r="D160" s="56">
        <v>3.7847222222222223E-3</v>
      </c>
      <c r="E160" s="36">
        <v>4</v>
      </c>
      <c r="G160" s="51">
        <v>3.8425925925925923E-3</v>
      </c>
      <c r="H160" s="36">
        <v>5</v>
      </c>
      <c r="J160" s="51">
        <v>3.9004629629629632E-3</v>
      </c>
      <c r="K160" s="36">
        <v>8</v>
      </c>
      <c r="N160" s="55">
        <v>3.9583333333333337E-3</v>
      </c>
      <c r="O160" s="12">
        <v>8</v>
      </c>
      <c r="Q160" s="55">
        <v>3.9583333333333337E-3</v>
      </c>
      <c r="R160" s="11">
        <v>8</v>
      </c>
      <c r="T160" s="58">
        <v>4.0162037037037033E-3</v>
      </c>
      <c r="U160" s="11">
        <v>9</v>
      </c>
      <c r="W160" s="51">
        <v>4.0740740740740746E-3</v>
      </c>
      <c r="X160" s="13">
        <v>12</v>
      </c>
    </row>
    <row r="161" spans="1:24" x14ac:dyDescent="0.25">
      <c r="A161" s="58">
        <v>3.7384259259259263E-3</v>
      </c>
      <c r="B161" s="36">
        <v>3</v>
      </c>
      <c r="D161" s="55">
        <v>3.7962962962962963E-3</v>
      </c>
      <c r="E161" s="36">
        <v>4</v>
      </c>
      <c r="G161" s="51">
        <v>3.8541666666666668E-3</v>
      </c>
      <c r="H161" s="36">
        <v>5</v>
      </c>
      <c r="J161" s="51">
        <v>3.9120370370370368E-3</v>
      </c>
      <c r="K161" s="36">
        <v>8</v>
      </c>
      <c r="N161" s="58">
        <v>3.9699074074074072E-3</v>
      </c>
      <c r="O161" s="12">
        <v>8</v>
      </c>
      <c r="Q161" s="58">
        <v>3.9699074074074072E-3</v>
      </c>
      <c r="R161" s="11">
        <v>8</v>
      </c>
      <c r="T161" s="55">
        <v>4.0277777777777777E-3</v>
      </c>
      <c r="U161" s="11">
        <v>9</v>
      </c>
      <c r="W161" s="51">
        <v>4.0856481481481481E-3</v>
      </c>
      <c r="X161" s="13">
        <v>11</v>
      </c>
    </row>
    <row r="162" spans="1:24" x14ac:dyDescent="0.25">
      <c r="A162" s="58">
        <v>3.7500000000000003E-3</v>
      </c>
      <c r="B162" s="36">
        <v>3</v>
      </c>
      <c r="D162" s="56">
        <v>3.8078703703703707E-3</v>
      </c>
      <c r="E162" s="36">
        <v>4</v>
      </c>
      <c r="G162" s="51">
        <v>3.8657407407407408E-3</v>
      </c>
      <c r="H162" s="36">
        <v>5</v>
      </c>
      <c r="J162" s="51">
        <v>3.9236111111111112E-3</v>
      </c>
      <c r="K162" s="36">
        <v>8</v>
      </c>
      <c r="N162" s="55">
        <v>3.9814814814814817E-3</v>
      </c>
      <c r="O162" s="12">
        <v>7</v>
      </c>
      <c r="Q162" s="55">
        <v>3.9814814814814817E-3</v>
      </c>
      <c r="R162" s="11">
        <v>7</v>
      </c>
      <c r="T162" s="58">
        <v>4.0393518518518521E-3</v>
      </c>
      <c r="U162" s="11">
        <v>9</v>
      </c>
      <c r="W162" s="51">
        <v>4.0972222222222226E-3</v>
      </c>
      <c r="X162" s="13">
        <v>11</v>
      </c>
    </row>
    <row r="163" spans="1:24" x14ac:dyDescent="0.25">
      <c r="A163" s="58">
        <v>3.7615740740740739E-3</v>
      </c>
      <c r="B163" s="36">
        <v>3</v>
      </c>
      <c r="D163" s="55">
        <v>3.8194444444444443E-3</v>
      </c>
      <c r="E163" s="36">
        <v>4</v>
      </c>
      <c r="G163" s="51">
        <v>3.8773148148148143E-3</v>
      </c>
      <c r="H163" s="36">
        <v>5</v>
      </c>
      <c r="J163" s="51">
        <v>3.9351851851851857E-3</v>
      </c>
      <c r="K163" s="36">
        <v>8</v>
      </c>
      <c r="N163" s="58">
        <v>3.9930555555555561E-3</v>
      </c>
      <c r="O163" s="12">
        <v>7</v>
      </c>
      <c r="Q163" s="58">
        <v>3.9930555555555561E-3</v>
      </c>
      <c r="R163" s="11">
        <v>7</v>
      </c>
      <c r="T163" s="55">
        <v>4.0509259259259257E-3</v>
      </c>
      <c r="U163" s="11">
        <v>9</v>
      </c>
      <c r="W163" s="51">
        <v>4.108796296296297E-3</v>
      </c>
      <c r="X163" s="13">
        <v>11</v>
      </c>
    </row>
    <row r="164" spans="1:24" x14ac:dyDescent="0.25">
      <c r="A164" s="58">
        <v>3.7731481481481483E-3</v>
      </c>
      <c r="B164" s="36">
        <v>2</v>
      </c>
      <c r="D164" s="56">
        <v>3.8310185185185183E-3</v>
      </c>
      <c r="E164" s="36">
        <v>3</v>
      </c>
      <c r="G164" s="51">
        <v>3.8888888888888883E-3</v>
      </c>
      <c r="H164" s="36">
        <v>4</v>
      </c>
      <c r="J164" s="51">
        <v>3.9467592592592592E-3</v>
      </c>
      <c r="K164" s="36">
        <v>7</v>
      </c>
      <c r="N164" s="55">
        <v>4.0046296296296297E-3</v>
      </c>
      <c r="O164" s="12">
        <v>7</v>
      </c>
      <c r="Q164" s="55">
        <v>4.0046296296296297E-3</v>
      </c>
      <c r="R164" s="11">
        <v>7</v>
      </c>
      <c r="T164" s="58">
        <v>4.0624999999999993E-3</v>
      </c>
      <c r="U164" s="11">
        <v>8</v>
      </c>
      <c r="W164" s="51">
        <v>4.1203703703703706E-3</v>
      </c>
      <c r="X164" s="13">
        <v>11</v>
      </c>
    </row>
    <row r="165" spans="1:24" x14ac:dyDescent="0.25">
      <c r="A165" s="58">
        <v>3.7847222222222223E-3</v>
      </c>
      <c r="B165" s="36">
        <v>2</v>
      </c>
      <c r="D165" s="55">
        <v>3.8425925925925923E-3</v>
      </c>
      <c r="E165" s="36">
        <v>3</v>
      </c>
      <c r="G165" s="51">
        <v>3.9004629629629632E-3</v>
      </c>
      <c r="H165" s="36">
        <v>4</v>
      </c>
      <c r="J165" s="51">
        <v>3.9583333333333337E-3</v>
      </c>
      <c r="K165" s="36">
        <v>7</v>
      </c>
      <c r="N165" s="58">
        <v>4.0162037037037033E-3</v>
      </c>
      <c r="O165" s="12">
        <v>7</v>
      </c>
      <c r="Q165" s="58">
        <v>4.0162037037037033E-3</v>
      </c>
      <c r="R165" s="11">
        <v>7</v>
      </c>
      <c r="T165" s="55">
        <v>4.0740740740740746E-3</v>
      </c>
      <c r="U165" s="11">
        <v>8</v>
      </c>
      <c r="W165" s="51">
        <v>4.1319444444444442E-3</v>
      </c>
      <c r="X165" s="13">
        <v>10</v>
      </c>
    </row>
    <row r="166" spans="1:24" x14ac:dyDescent="0.25">
      <c r="A166" s="58">
        <v>3.7962962962962963E-3</v>
      </c>
      <c r="B166" s="36">
        <v>2</v>
      </c>
      <c r="D166" s="56">
        <v>3.8541666666666668E-3</v>
      </c>
      <c r="E166" s="36">
        <v>3</v>
      </c>
      <c r="G166" s="51">
        <v>3.9120370370370368E-3</v>
      </c>
      <c r="H166" s="36">
        <v>4</v>
      </c>
      <c r="J166" s="51">
        <v>3.9699074074074072E-3</v>
      </c>
      <c r="K166" s="36">
        <v>7</v>
      </c>
      <c r="N166" s="55">
        <v>4.0277777777777777E-3</v>
      </c>
      <c r="O166" s="12">
        <v>6</v>
      </c>
      <c r="Q166" s="55">
        <v>4.0277777777777777E-3</v>
      </c>
      <c r="R166" s="11">
        <v>6</v>
      </c>
      <c r="T166" s="58">
        <v>4.0856481481481481E-3</v>
      </c>
      <c r="U166" s="11">
        <v>8</v>
      </c>
      <c r="W166" s="51">
        <v>4.1435185185185186E-3</v>
      </c>
      <c r="X166" s="13">
        <v>10</v>
      </c>
    </row>
    <row r="167" spans="1:24" x14ac:dyDescent="0.25">
      <c r="A167" s="58">
        <v>3.8078703703703707E-3</v>
      </c>
      <c r="B167" s="36">
        <v>2</v>
      </c>
      <c r="D167" s="55">
        <v>3.8657407407407408E-3</v>
      </c>
      <c r="E167" s="36">
        <v>3</v>
      </c>
      <c r="G167" s="51">
        <v>3.9236111111111112E-3</v>
      </c>
      <c r="H167" s="36">
        <v>4</v>
      </c>
      <c r="J167" s="51">
        <v>3.9814814814814817E-3</v>
      </c>
      <c r="K167" s="36">
        <v>7</v>
      </c>
      <c r="N167" s="58">
        <v>4.0393518518518521E-3</v>
      </c>
      <c r="O167" s="12">
        <v>6</v>
      </c>
      <c r="Q167" s="58">
        <v>4.0393518518518521E-3</v>
      </c>
      <c r="R167" s="11">
        <v>6</v>
      </c>
      <c r="T167" s="55">
        <v>4.0972222222222226E-3</v>
      </c>
      <c r="U167" s="11">
        <v>8</v>
      </c>
      <c r="W167" s="51">
        <v>4.155092592592593E-3</v>
      </c>
      <c r="X167" s="13">
        <v>10</v>
      </c>
    </row>
    <row r="168" spans="1:24" x14ac:dyDescent="0.25">
      <c r="A168" s="58">
        <v>3.8194444444444443E-3</v>
      </c>
      <c r="B168" s="36">
        <v>2</v>
      </c>
      <c r="D168" s="56">
        <v>3.8773148148148143E-3</v>
      </c>
      <c r="E168" s="36">
        <v>3</v>
      </c>
      <c r="G168" s="51">
        <v>3.9351851851851857E-3</v>
      </c>
      <c r="H168" s="36">
        <v>4</v>
      </c>
      <c r="J168" s="51">
        <v>3.9930555555555561E-3</v>
      </c>
      <c r="K168" s="36">
        <v>7</v>
      </c>
      <c r="N168" s="55">
        <v>4.0509259259259257E-3</v>
      </c>
      <c r="O168" s="12">
        <v>6</v>
      </c>
      <c r="Q168" s="55">
        <v>4.0509259259259257E-3</v>
      </c>
      <c r="R168" s="11">
        <v>6</v>
      </c>
      <c r="T168" s="58">
        <v>4.108796296296297E-3</v>
      </c>
      <c r="U168" s="11">
        <v>8</v>
      </c>
      <c r="W168" s="51">
        <v>4.1666666666666666E-3</v>
      </c>
      <c r="X168" s="13">
        <v>10</v>
      </c>
    </row>
    <row r="169" spans="1:24" x14ac:dyDescent="0.25">
      <c r="A169" s="58">
        <v>3.8310185185185183E-3</v>
      </c>
      <c r="B169" s="36">
        <v>1</v>
      </c>
      <c r="D169" s="55">
        <v>3.8888888888888883E-3</v>
      </c>
      <c r="E169" s="36">
        <v>2</v>
      </c>
      <c r="G169" s="51">
        <v>3.9467592592592592E-3</v>
      </c>
      <c r="H169" s="36">
        <v>3</v>
      </c>
      <c r="J169" s="51">
        <v>4.0046296296296297E-3</v>
      </c>
      <c r="K169" s="36">
        <v>0</v>
      </c>
      <c r="N169" s="58">
        <v>4.0624999999999993E-3</v>
      </c>
      <c r="O169" s="12">
        <v>6</v>
      </c>
      <c r="Q169" s="58">
        <v>4.0624999999999993E-3</v>
      </c>
      <c r="R169" s="11">
        <v>6</v>
      </c>
      <c r="T169" s="55">
        <v>4.1203703703703706E-3</v>
      </c>
      <c r="U169" s="11">
        <v>7</v>
      </c>
      <c r="W169" s="51">
        <v>4.1782407407407402E-3</v>
      </c>
      <c r="X169" s="13">
        <v>9</v>
      </c>
    </row>
    <row r="170" spans="1:24" x14ac:dyDescent="0.25">
      <c r="A170" s="58">
        <v>3.8425925925925923E-3</v>
      </c>
      <c r="B170" s="36">
        <v>1</v>
      </c>
      <c r="D170" s="56">
        <v>3.9004629629629632E-3</v>
      </c>
      <c r="E170" s="36">
        <v>2</v>
      </c>
      <c r="G170" s="51">
        <v>3.9583333333333337E-3</v>
      </c>
      <c r="H170" s="36">
        <v>3</v>
      </c>
      <c r="J170" s="51">
        <v>4.0162037037037033E-3</v>
      </c>
      <c r="K170" s="36">
        <v>6</v>
      </c>
      <c r="N170" s="55">
        <v>4.0740740740740746E-3</v>
      </c>
      <c r="O170" s="12">
        <v>5</v>
      </c>
      <c r="Q170" s="55">
        <v>4.0740740740740746E-3</v>
      </c>
      <c r="R170" s="11">
        <v>5</v>
      </c>
      <c r="T170" s="58">
        <v>4.1319444444444442E-3</v>
      </c>
      <c r="U170" s="11">
        <v>7</v>
      </c>
      <c r="W170" s="51">
        <v>4.1898148148148146E-3</v>
      </c>
      <c r="X170" s="13">
        <v>9</v>
      </c>
    </row>
    <row r="171" spans="1:24" x14ac:dyDescent="0.25">
      <c r="A171" s="58">
        <v>3.8541666666666668E-3</v>
      </c>
      <c r="B171" s="36">
        <v>1</v>
      </c>
      <c r="D171" s="55">
        <v>3.9120370370370368E-3</v>
      </c>
      <c r="E171" s="36">
        <v>2</v>
      </c>
      <c r="G171" s="51">
        <v>3.9699074074074072E-3</v>
      </c>
      <c r="H171" s="36">
        <v>3</v>
      </c>
      <c r="J171" s="51">
        <v>4.0277777777777777E-3</v>
      </c>
      <c r="K171" s="36">
        <v>6</v>
      </c>
      <c r="N171" s="58">
        <v>4.0856481481481481E-3</v>
      </c>
      <c r="O171" s="12">
        <v>5</v>
      </c>
      <c r="Q171" s="58">
        <v>4.0856481481481481E-3</v>
      </c>
      <c r="R171" s="11">
        <v>5</v>
      </c>
      <c r="T171" s="55">
        <v>4.1435185185185186E-3</v>
      </c>
      <c r="U171" s="11">
        <v>7</v>
      </c>
      <c r="W171" s="51">
        <v>4.2013888888888891E-3</v>
      </c>
      <c r="X171" s="13">
        <v>9</v>
      </c>
    </row>
    <row r="172" spans="1:24" x14ac:dyDescent="0.25">
      <c r="A172" s="58">
        <v>3.8657407407407408E-3</v>
      </c>
      <c r="B172" s="36">
        <v>1</v>
      </c>
      <c r="D172" s="56">
        <v>3.9236111111111112E-3</v>
      </c>
      <c r="E172" s="36">
        <v>2</v>
      </c>
      <c r="G172" s="51">
        <v>3.9814814814814817E-3</v>
      </c>
      <c r="H172" s="36">
        <v>3</v>
      </c>
      <c r="J172" s="51">
        <v>4.0393518518518521E-3</v>
      </c>
      <c r="K172" s="36">
        <v>6</v>
      </c>
      <c r="N172" s="55">
        <v>4.0972222222222226E-3</v>
      </c>
      <c r="O172" s="12">
        <v>5</v>
      </c>
      <c r="Q172" s="55">
        <v>4.0972222222222226E-3</v>
      </c>
      <c r="R172" s="11">
        <v>5</v>
      </c>
      <c r="T172" s="58">
        <v>4.155092592592593E-3</v>
      </c>
      <c r="U172" s="11">
        <v>7</v>
      </c>
      <c r="W172" s="51">
        <v>4.2129629629629626E-3</v>
      </c>
      <c r="X172" s="13">
        <v>9</v>
      </c>
    </row>
    <row r="173" spans="1:24" x14ac:dyDescent="0.25">
      <c r="A173" s="58">
        <v>3.8773148148148143E-3</v>
      </c>
      <c r="B173" s="36">
        <v>1</v>
      </c>
      <c r="D173" s="55">
        <v>3.9351851851851857E-3</v>
      </c>
      <c r="E173" s="36">
        <v>2</v>
      </c>
      <c r="G173" s="51">
        <v>3.9930555555555561E-3</v>
      </c>
      <c r="H173" s="36">
        <v>3</v>
      </c>
      <c r="J173" s="51">
        <v>4.0509259259259257E-3</v>
      </c>
      <c r="K173" s="36">
        <v>6</v>
      </c>
      <c r="N173" s="58">
        <v>4.108796296296297E-3</v>
      </c>
      <c r="O173" s="12">
        <v>5</v>
      </c>
      <c r="Q173" s="58">
        <v>4.108796296296297E-3</v>
      </c>
      <c r="R173" s="11">
        <v>5</v>
      </c>
      <c r="T173" s="55">
        <v>4.1666666666666666E-3</v>
      </c>
      <c r="U173" s="11">
        <v>7</v>
      </c>
      <c r="W173" s="51">
        <v>4.2245370370370371E-3</v>
      </c>
      <c r="X173" s="13">
        <v>9</v>
      </c>
    </row>
    <row r="174" spans="1:24" x14ac:dyDescent="0.25">
      <c r="A174" s="58">
        <v>3.8888888888888883E-3</v>
      </c>
      <c r="B174" s="36">
        <v>0</v>
      </c>
      <c r="D174" s="56">
        <v>3.9467592592592592E-3</v>
      </c>
      <c r="E174" s="36">
        <v>1</v>
      </c>
      <c r="G174" s="51">
        <v>4.0046296296296297E-3</v>
      </c>
      <c r="H174" s="36">
        <v>2</v>
      </c>
      <c r="J174" s="51">
        <v>4.0624999999999993E-3</v>
      </c>
      <c r="K174" s="36">
        <v>5</v>
      </c>
      <c r="N174" s="55">
        <v>4.1203703703703706E-3</v>
      </c>
      <c r="O174" s="12">
        <v>4</v>
      </c>
      <c r="Q174" s="55">
        <v>4.1203703703703706E-3</v>
      </c>
      <c r="R174" s="11">
        <v>4</v>
      </c>
      <c r="T174" s="58">
        <v>4.1782407407407402E-3</v>
      </c>
      <c r="U174" s="11">
        <v>6</v>
      </c>
      <c r="W174" s="51">
        <v>4.2361111111111106E-3</v>
      </c>
      <c r="X174" s="13">
        <v>8</v>
      </c>
    </row>
    <row r="175" spans="1:24" x14ac:dyDescent="0.25">
      <c r="A175" s="58">
        <v>0</v>
      </c>
      <c r="B175" s="36">
        <v>0</v>
      </c>
      <c r="D175" s="55">
        <v>3.9583333333333337E-3</v>
      </c>
      <c r="E175" s="36">
        <v>1</v>
      </c>
      <c r="G175" s="51">
        <v>4.0162037037037033E-3</v>
      </c>
      <c r="H175" s="36">
        <v>2</v>
      </c>
      <c r="J175" s="51">
        <v>4.0740740740740746E-3</v>
      </c>
      <c r="K175" s="36">
        <v>5</v>
      </c>
      <c r="N175" s="58">
        <v>4.1319444444444442E-3</v>
      </c>
      <c r="O175" s="12">
        <v>4</v>
      </c>
      <c r="Q175" s="58">
        <v>4.1319444444444442E-3</v>
      </c>
      <c r="R175" s="11">
        <v>4</v>
      </c>
      <c r="T175" s="55">
        <v>4.1898148148148146E-3</v>
      </c>
      <c r="U175" s="11">
        <v>6</v>
      </c>
      <c r="W175" s="51">
        <v>4.2476851851851851E-3</v>
      </c>
      <c r="X175" s="13">
        <v>8</v>
      </c>
    </row>
    <row r="176" spans="1:24" x14ac:dyDescent="0.25">
      <c r="A176" s="52"/>
      <c r="D176" s="56">
        <v>3.9699074074074072E-3</v>
      </c>
      <c r="E176" s="36">
        <v>1</v>
      </c>
      <c r="G176" s="51">
        <v>4.0277777777777777E-3</v>
      </c>
      <c r="H176" s="36">
        <v>2</v>
      </c>
      <c r="J176" s="51">
        <v>4.0856481481481481E-3</v>
      </c>
      <c r="K176" s="36">
        <v>5</v>
      </c>
      <c r="N176" s="55">
        <v>4.1435185185185186E-3</v>
      </c>
      <c r="O176" s="12">
        <v>4</v>
      </c>
      <c r="Q176" s="55">
        <v>4.1435185185185186E-3</v>
      </c>
      <c r="R176" s="11">
        <v>4</v>
      </c>
      <c r="T176" s="58">
        <v>4.2013888888888891E-3</v>
      </c>
      <c r="U176" s="11">
        <v>6</v>
      </c>
      <c r="W176" s="51">
        <v>4.2592592592592595E-3</v>
      </c>
      <c r="X176" s="13">
        <v>8</v>
      </c>
    </row>
    <row r="177" spans="1:24" x14ac:dyDescent="0.25">
      <c r="A177" s="52"/>
      <c r="D177" s="55">
        <v>3.9814814814814817E-3</v>
      </c>
      <c r="E177" s="36">
        <v>1</v>
      </c>
      <c r="G177" s="51">
        <v>4.0393518518518521E-3</v>
      </c>
      <c r="H177" s="36">
        <v>2</v>
      </c>
      <c r="J177" s="51">
        <v>4.0972222222222226E-3</v>
      </c>
      <c r="K177" s="36">
        <v>5</v>
      </c>
      <c r="N177" s="58">
        <v>4.155092592592593E-3</v>
      </c>
      <c r="O177" s="12">
        <v>4</v>
      </c>
      <c r="Q177" s="58">
        <v>4.155092592592593E-3</v>
      </c>
      <c r="R177" s="11">
        <v>4</v>
      </c>
      <c r="T177" s="55">
        <v>4.2129629629629626E-3</v>
      </c>
      <c r="U177" s="11">
        <v>6</v>
      </c>
      <c r="W177" s="51">
        <v>4.2708333333333339E-3</v>
      </c>
      <c r="X177" s="13">
        <v>8</v>
      </c>
    </row>
    <row r="178" spans="1:24" x14ac:dyDescent="0.25">
      <c r="A178" s="52"/>
      <c r="D178" s="56">
        <v>3.9930555555555561E-3</v>
      </c>
      <c r="E178" s="36">
        <v>1</v>
      </c>
      <c r="G178" s="51">
        <v>4.0509259259259257E-3</v>
      </c>
      <c r="H178" s="36">
        <v>2</v>
      </c>
      <c r="J178" s="51">
        <v>4.108796296296297E-3</v>
      </c>
      <c r="K178" s="36">
        <v>5</v>
      </c>
      <c r="N178" s="55">
        <v>4.1666666666666666E-3</v>
      </c>
      <c r="O178" s="12">
        <v>4</v>
      </c>
      <c r="Q178" s="55">
        <v>4.1666666666666666E-3</v>
      </c>
      <c r="R178" s="11">
        <v>4</v>
      </c>
      <c r="T178" s="58">
        <v>4.2245370370370371E-3</v>
      </c>
      <c r="U178" s="11">
        <v>6</v>
      </c>
      <c r="W178" s="51">
        <v>4.2824074074074075E-3</v>
      </c>
      <c r="X178" s="13">
        <v>8</v>
      </c>
    </row>
    <row r="179" spans="1:24" x14ac:dyDescent="0.25">
      <c r="A179" s="52"/>
      <c r="D179" s="55">
        <v>4.0046296296296297E-3</v>
      </c>
      <c r="E179" s="36">
        <v>0</v>
      </c>
      <c r="G179" s="51">
        <v>4.0624999999999993E-3</v>
      </c>
      <c r="H179" s="36">
        <v>1</v>
      </c>
      <c r="J179" s="51">
        <v>4.1203703703703706E-3</v>
      </c>
      <c r="K179" s="36">
        <v>4</v>
      </c>
      <c r="N179" s="58">
        <v>4.1782407407407402E-3</v>
      </c>
      <c r="O179" s="12">
        <v>3</v>
      </c>
      <c r="Q179" s="58">
        <v>4.1782407407407402E-3</v>
      </c>
      <c r="R179" s="11">
        <v>3</v>
      </c>
      <c r="T179" s="55">
        <v>4.2361111111111106E-3</v>
      </c>
      <c r="U179" s="11">
        <v>5</v>
      </c>
      <c r="W179" s="51">
        <v>4.2939814814814811E-3</v>
      </c>
      <c r="X179" s="13">
        <v>7</v>
      </c>
    </row>
    <row r="180" spans="1:24" x14ac:dyDescent="0.25">
      <c r="A180" s="52"/>
      <c r="D180" s="55">
        <v>0</v>
      </c>
      <c r="E180" s="36">
        <v>0</v>
      </c>
      <c r="G180" s="51">
        <v>4.0740740740740746E-3</v>
      </c>
      <c r="H180" s="36">
        <v>1</v>
      </c>
      <c r="J180" s="51">
        <v>4.1319444444444442E-3</v>
      </c>
      <c r="K180" s="36">
        <v>4</v>
      </c>
      <c r="N180" s="55">
        <v>4.1898148148148146E-3</v>
      </c>
      <c r="O180" s="12">
        <v>3</v>
      </c>
      <c r="Q180" s="55">
        <v>4.1898148148148146E-3</v>
      </c>
      <c r="R180" s="11">
        <v>3</v>
      </c>
      <c r="T180" s="58">
        <v>4.2476851851851851E-3</v>
      </c>
      <c r="U180" s="11">
        <v>5</v>
      </c>
      <c r="W180" s="51">
        <v>4.3055555555555555E-3</v>
      </c>
      <c r="X180" s="13">
        <v>7</v>
      </c>
    </row>
    <row r="181" spans="1:24" x14ac:dyDescent="0.25">
      <c r="A181" s="52"/>
      <c r="D181" s="52"/>
      <c r="G181" s="51">
        <v>4.0856481481481481E-3</v>
      </c>
      <c r="H181" s="36">
        <v>1</v>
      </c>
      <c r="J181" s="51">
        <v>4.1435185185185186E-3</v>
      </c>
      <c r="K181" s="36">
        <v>4</v>
      </c>
      <c r="N181" s="58">
        <v>4.2013888888888891E-3</v>
      </c>
      <c r="O181" s="12">
        <v>3</v>
      </c>
      <c r="Q181" s="58">
        <v>4.2013888888888891E-3</v>
      </c>
      <c r="R181" s="11">
        <v>3</v>
      </c>
      <c r="T181" s="55">
        <v>4.2592592592592595E-3</v>
      </c>
      <c r="U181" s="11">
        <v>5</v>
      </c>
      <c r="W181" s="51">
        <v>4.31712962962963E-3</v>
      </c>
      <c r="X181" s="13">
        <v>7</v>
      </c>
    </row>
    <row r="182" spans="1:24" x14ac:dyDescent="0.25">
      <c r="A182" s="52"/>
      <c r="D182" s="52"/>
      <c r="G182" s="51">
        <v>4.0972222222222226E-3</v>
      </c>
      <c r="H182" s="36">
        <v>1</v>
      </c>
      <c r="J182" s="51">
        <v>4.155092592592593E-3</v>
      </c>
      <c r="K182" s="36">
        <v>4</v>
      </c>
      <c r="N182" s="55">
        <v>4.2129629629629626E-3</v>
      </c>
      <c r="O182" s="12">
        <v>3</v>
      </c>
      <c r="Q182" s="55">
        <v>4.2129629629629626E-3</v>
      </c>
      <c r="R182" s="11">
        <v>3</v>
      </c>
      <c r="T182" s="58">
        <v>4.2708333333333339E-3</v>
      </c>
      <c r="U182" s="11">
        <v>5</v>
      </c>
      <c r="W182" s="51">
        <v>4.3287037037037035E-3</v>
      </c>
      <c r="X182" s="13">
        <v>7</v>
      </c>
    </row>
    <row r="183" spans="1:24" x14ac:dyDescent="0.25">
      <c r="A183" s="52"/>
      <c r="D183" s="52"/>
      <c r="G183" s="51">
        <v>4.108796296296297E-3</v>
      </c>
      <c r="H183" s="36">
        <v>1</v>
      </c>
      <c r="J183" s="51">
        <v>4.1666666666666666E-3</v>
      </c>
      <c r="K183" s="36">
        <v>4</v>
      </c>
      <c r="N183" s="58">
        <v>4.2245370370370371E-3</v>
      </c>
      <c r="O183" s="12">
        <v>3</v>
      </c>
      <c r="Q183" s="58">
        <v>4.2245370370370371E-3</v>
      </c>
      <c r="R183" s="11">
        <v>3</v>
      </c>
      <c r="T183" s="55">
        <v>4.2824074074074075E-3</v>
      </c>
      <c r="U183" s="11">
        <v>5</v>
      </c>
      <c r="W183" s="51">
        <v>4.340277777777778E-3</v>
      </c>
      <c r="X183" s="13">
        <v>7</v>
      </c>
    </row>
    <row r="184" spans="1:24" x14ac:dyDescent="0.25">
      <c r="A184" s="52"/>
      <c r="D184" s="52"/>
      <c r="G184" s="54">
        <v>0</v>
      </c>
      <c r="H184" s="36">
        <v>0</v>
      </c>
      <c r="J184" s="51">
        <v>4.1782407407407402E-3</v>
      </c>
      <c r="K184" s="36">
        <v>3</v>
      </c>
      <c r="N184" s="55">
        <v>4.2361111111111106E-3</v>
      </c>
      <c r="O184" s="12">
        <v>2</v>
      </c>
      <c r="Q184" s="55">
        <v>4.2361111111111106E-3</v>
      </c>
      <c r="R184" s="11">
        <v>2</v>
      </c>
      <c r="T184" s="58">
        <v>4.2939814814814811E-3</v>
      </c>
      <c r="U184" s="11">
        <v>4</v>
      </c>
      <c r="W184" s="51">
        <v>4.3518518518518515E-3</v>
      </c>
      <c r="X184" s="13">
        <v>6</v>
      </c>
    </row>
    <row r="185" spans="1:24" x14ac:dyDescent="0.25">
      <c r="A185" s="52"/>
      <c r="D185" s="52"/>
      <c r="J185" s="51">
        <v>4.1898148148148146E-3</v>
      </c>
      <c r="K185" s="36">
        <v>3</v>
      </c>
      <c r="N185" s="58">
        <v>4.2476851851851851E-3</v>
      </c>
      <c r="O185" s="12">
        <v>2</v>
      </c>
      <c r="Q185" s="58">
        <v>4.2476851851851851E-3</v>
      </c>
      <c r="R185" s="11">
        <v>2</v>
      </c>
      <c r="T185" s="55">
        <v>4.3055555555555555E-3</v>
      </c>
      <c r="U185" s="11">
        <v>4</v>
      </c>
      <c r="W185" s="51">
        <v>4.363425925925926E-3</v>
      </c>
      <c r="X185" s="13">
        <v>6</v>
      </c>
    </row>
    <row r="186" spans="1:24" x14ac:dyDescent="0.25">
      <c r="A186" s="52"/>
      <c r="D186" s="52"/>
      <c r="G186" s="61"/>
      <c r="J186" s="51">
        <v>4.2013888888888891E-3</v>
      </c>
      <c r="K186" s="36">
        <v>3</v>
      </c>
      <c r="N186" s="55">
        <v>4.2592592592592595E-3</v>
      </c>
      <c r="O186" s="12">
        <v>2</v>
      </c>
      <c r="Q186" s="55">
        <v>4.2592592592592595E-3</v>
      </c>
      <c r="R186" s="11">
        <v>2</v>
      </c>
      <c r="T186" s="58">
        <v>4.31712962962963E-3</v>
      </c>
      <c r="U186" s="11">
        <v>4</v>
      </c>
      <c r="W186" s="51">
        <v>4.3749999999999995E-3</v>
      </c>
      <c r="X186" s="13">
        <v>6</v>
      </c>
    </row>
    <row r="187" spans="1:24" x14ac:dyDescent="0.25">
      <c r="A187" s="52"/>
      <c r="D187" s="52"/>
      <c r="G187" s="61"/>
      <c r="J187" s="51">
        <v>4.2129629629629626E-3</v>
      </c>
      <c r="K187" s="36">
        <v>3</v>
      </c>
      <c r="N187" s="58">
        <v>4.2708333333333339E-3</v>
      </c>
      <c r="O187" s="12">
        <v>2</v>
      </c>
      <c r="Q187" s="58">
        <v>4.2708333333333339E-3</v>
      </c>
      <c r="R187" s="11">
        <v>2</v>
      </c>
      <c r="T187" s="55">
        <v>4.3287037037037035E-3</v>
      </c>
      <c r="U187" s="11">
        <v>4</v>
      </c>
      <c r="W187" s="51">
        <v>4.386574074074074E-3</v>
      </c>
      <c r="X187" s="13">
        <v>6</v>
      </c>
    </row>
    <row r="188" spans="1:24" x14ac:dyDescent="0.25">
      <c r="A188" s="52"/>
      <c r="D188" s="52"/>
      <c r="G188" s="61"/>
      <c r="J188" s="51">
        <v>4.2245370370370371E-3</v>
      </c>
      <c r="K188" s="36">
        <v>3</v>
      </c>
      <c r="N188" s="55">
        <v>4.2824074074074075E-3</v>
      </c>
      <c r="O188" s="12">
        <v>2</v>
      </c>
      <c r="Q188" s="55">
        <v>4.2824074074074075E-3</v>
      </c>
      <c r="R188" s="11">
        <v>2</v>
      </c>
      <c r="T188" s="58">
        <v>4.340277777777778E-3</v>
      </c>
      <c r="U188" s="11">
        <v>4</v>
      </c>
      <c r="W188" s="51">
        <v>4.3981481481481484E-3</v>
      </c>
      <c r="X188" s="13">
        <v>6</v>
      </c>
    </row>
    <row r="189" spans="1:24" x14ac:dyDescent="0.25">
      <c r="A189" s="52"/>
      <c r="D189" s="52"/>
      <c r="G189" s="61"/>
      <c r="J189" s="51">
        <v>4.2361111111111106E-3</v>
      </c>
      <c r="K189" s="36">
        <v>2</v>
      </c>
      <c r="N189" s="58">
        <v>4.2939814814814811E-3</v>
      </c>
      <c r="O189" s="12">
        <v>1</v>
      </c>
      <c r="Q189" s="58">
        <v>4.2939814814814811E-3</v>
      </c>
      <c r="R189" s="11">
        <v>1</v>
      </c>
      <c r="T189" s="55">
        <v>4.3518518518518515E-3</v>
      </c>
      <c r="U189" s="11">
        <v>3</v>
      </c>
      <c r="W189" s="51">
        <v>4.409722222222222E-3</v>
      </c>
      <c r="X189" s="13">
        <v>5</v>
      </c>
    </row>
    <row r="190" spans="1:24" x14ac:dyDescent="0.25">
      <c r="A190" s="52"/>
      <c r="D190" s="52"/>
      <c r="G190" s="61"/>
      <c r="J190" s="51">
        <v>4.2476851851851851E-3</v>
      </c>
      <c r="K190" s="36">
        <v>2</v>
      </c>
      <c r="N190" s="55">
        <v>4.3055555555555555E-3</v>
      </c>
      <c r="O190" s="12">
        <v>1</v>
      </c>
      <c r="Q190" s="55">
        <v>4.3055555555555555E-3</v>
      </c>
      <c r="R190" s="11">
        <v>1</v>
      </c>
      <c r="T190" s="58">
        <v>4.363425925925926E-3</v>
      </c>
      <c r="U190" s="11">
        <v>3</v>
      </c>
      <c r="W190" s="51">
        <v>4.4212962962962956E-3</v>
      </c>
      <c r="X190" s="13">
        <v>5</v>
      </c>
    </row>
    <row r="191" spans="1:24" x14ac:dyDescent="0.25">
      <c r="A191" s="52"/>
      <c r="D191" s="52"/>
      <c r="G191" s="61"/>
      <c r="J191" s="51">
        <v>4.2592592592592595E-3</v>
      </c>
      <c r="K191" s="36">
        <v>2</v>
      </c>
      <c r="N191" s="58">
        <v>4.31712962962963E-3</v>
      </c>
      <c r="O191" s="12">
        <v>1</v>
      </c>
      <c r="Q191" s="58">
        <v>4.31712962962963E-3</v>
      </c>
      <c r="R191" s="11">
        <v>1</v>
      </c>
      <c r="T191" s="55">
        <v>4.3749999999999995E-3</v>
      </c>
      <c r="U191" s="11">
        <v>3</v>
      </c>
      <c r="W191" s="51">
        <v>4.4328703703703709E-3</v>
      </c>
      <c r="X191" s="13">
        <v>5</v>
      </c>
    </row>
    <row r="192" spans="1:24" x14ac:dyDescent="0.25">
      <c r="A192" s="52"/>
      <c r="D192" s="52"/>
      <c r="G192" s="61"/>
      <c r="J192" s="51">
        <v>4.2708333333333339E-3</v>
      </c>
      <c r="K192" s="36">
        <v>2</v>
      </c>
      <c r="N192" s="55">
        <v>4.3287037037037035E-3</v>
      </c>
      <c r="O192" s="12">
        <v>1</v>
      </c>
      <c r="Q192" s="55">
        <v>4.3287037037037035E-3</v>
      </c>
      <c r="R192" s="11">
        <v>1</v>
      </c>
      <c r="T192" s="58">
        <v>4.386574074074074E-3</v>
      </c>
      <c r="U192" s="11">
        <v>3</v>
      </c>
      <c r="W192" s="51">
        <v>4.4444444444444444E-3</v>
      </c>
      <c r="X192" s="13">
        <v>5</v>
      </c>
    </row>
    <row r="193" spans="1:24" x14ac:dyDescent="0.25">
      <c r="A193" s="52"/>
      <c r="D193" s="52"/>
      <c r="G193" s="61"/>
      <c r="J193" s="51">
        <v>4.2824074074074075E-3</v>
      </c>
      <c r="K193" s="36">
        <v>2</v>
      </c>
      <c r="N193" s="58">
        <v>4.340277777777778E-3</v>
      </c>
      <c r="O193" s="12">
        <v>1</v>
      </c>
      <c r="Q193" s="58">
        <v>4.340277777777778E-3</v>
      </c>
      <c r="R193" s="11">
        <v>1</v>
      </c>
      <c r="T193" s="55">
        <v>4.3981481481481484E-3</v>
      </c>
      <c r="U193" s="11">
        <v>3</v>
      </c>
      <c r="W193" s="51">
        <v>4.4560185185185189E-3</v>
      </c>
      <c r="X193" s="13">
        <v>5</v>
      </c>
    </row>
    <row r="194" spans="1:24" x14ac:dyDescent="0.25">
      <c r="A194" s="52"/>
      <c r="D194" s="52"/>
      <c r="G194" s="61"/>
      <c r="J194" s="51">
        <v>4.2939814814814811E-3</v>
      </c>
      <c r="K194" s="36">
        <v>1</v>
      </c>
      <c r="N194" s="55">
        <v>4.3518518518518515E-3</v>
      </c>
      <c r="O194" s="12">
        <v>0</v>
      </c>
      <c r="Q194" s="55">
        <v>4.3518518518518515E-3</v>
      </c>
      <c r="R194" s="11">
        <v>0</v>
      </c>
      <c r="T194" s="58">
        <v>4.409722222222222E-3</v>
      </c>
      <c r="U194" s="11">
        <v>2</v>
      </c>
      <c r="W194" s="51">
        <v>4.4675925925925933E-3</v>
      </c>
      <c r="X194" s="13">
        <v>4</v>
      </c>
    </row>
    <row r="195" spans="1:24" x14ac:dyDescent="0.25">
      <c r="A195" s="52"/>
      <c r="D195" s="52"/>
      <c r="G195" s="61"/>
      <c r="J195" s="51">
        <v>4.3055555555555555E-3</v>
      </c>
      <c r="K195" s="36">
        <v>1</v>
      </c>
      <c r="Q195" s="52"/>
      <c r="T195" s="55">
        <v>4.4212962962962956E-3</v>
      </c>
      <c r="U195" s="11">
        <v>2</v>
      </c>
      <c r="W195" s="51">
        <v>4.4791666666666669E-3</v>
      </c>
      <c r="X195" s="13">
        <v>4</v>
      </c>
    </row>
    <row r="196" spans="1:24" x14ac:dyDescent="0.25">
      <c r="A196" s="52"/>
      <c r="D196" s="52"/>
      <c r="G196" s="61"/>
      <c r="J196" s="51">
        <v>4.31712962962963E-3</v>
      </c>
      <c r="K196" s="36">
        <v>1</v>
      </c>
      <c r="Q196" s="52"/>
      <c r="T196" s="58">
        <v>4.4328703703703709E-3</v>
      </c>
      <c r="U196" s="11">
        <v>2</v>
      </c>
      <c r="W196" s="51">
        <v>4.4907407407407405E-3</v>
      </c>
      <c r="X196" s="13">
        <v>4</v>
      </c>
    </row>
    <row r="197" spans="1:24" x14ac:dyDescent="0.25">
      <c r="A197" s="52"/>
      <c r="D197" s="52"/>
      <c r="G197" s="61"/>
      <c r="J197" s="51">
        <v>4.3287037037037035E-3</v>
      </c>
      <c r="K197" s="36">
        <v>1</v>
      </c>
      <c r="Q197" s="52"/>
      <c r="T197" s="55">
        <v>4.4444444444444444E-3</v>
      </c>
      <c r="U197" s="11">
        <v>2</v>
      </c>
      <c r="W197" s="51">
        <v>4.5023148148148149E-3</v>
      </c>
      <c r="X197" s="13">
        <v>4</v>
      </c>
    </row>
    <row r="198" spans="1:24" x14ac:dyDescent="0.25">
      <c r="A198" s="52"/>
      <c r="D198" s="52"/>
      <c r="G198" s="61"/>
      <c r="J198" s="51">
        <v>4.340277777777778E-3</v>
      </c>
      <c r="K198" s="36">
        <v>1</v>
      </c>
      <c r="Q198" s="52"/>
      <c r="T198" s="58">
        <v>4.4560185185185189E-3</v>
      </c>
      <c r="U198" s="11">
        <v>2</v>
      </c>
      <c r="W198" s="51">
        <v>4.5138888888888893E-3</v>
      </c>
      <c r="X198" s="13">
        <v>4</v>
      </c>
    </row>
    <row r="199" spans="1:24" x14ac:dyDescent="0.25">
      <c r="A199" s="52"/>
      <c r="D199" s="52"/>
      <c r="G199" s="61"/>
      <c r="J199" s="51">
        <v>4.3518518518518515E-3</v>
      </c>
      <c r="K199" s="36">
        <v>0</v>
      </c>
      <c r="Q199" s="52"/>
      <c r="T199" s="55">
        <v>4.4675925925925933E-3</v>
      </c>
      <c r="U199" s="11">
        <v>1</v>
      </c>
      <c r="W199" s="51">
        <v>4.5254629629629629E-3</v>
      </c>
      <c r="X199" s="13">
        <v>3</v>
      </c>
    </row>
    <row r="200" spans="1:24" x14ac:dyDescent="0.25">
      <c r="A200" s="52"/>
      <c r="D200" s="52"/>
      <c r="G200" s="61"/>
      <c r="J200" s="53">
        <v>0</v>
      </c>
      <c r="K200" s="36">
        <v>0</v>
      </c>
      <c r="Q200" s="52"/>
      <c r="T200" s="58">
        <v>4.4791666666666669E-3</v>
      </c>
      <c r="U200" s="11">
        <v>1</v>
      </c>
      <c r="W200" s="51">
        <v>4.5370370370370365E-3</v>
      </c>
      <c r="X200" s="13">
        <v>3</v>
      </c>
    </row>
    <row r="201" spans="1:24" x14ac:dyDescent="0.25">
      <c r="D201" s="52"/>
      <c r="J201" s="50"/>
      <c r="Q201" s="52"/>
      <c r="T201" s="55">
        <v>4.4907407407407405E-3</v>
      </c>
      <c r="U201" s="11">
        <v>1</v>
      </c>
      <c r="W201" s="51">
        <v>4.5486111111111109E-3</v>
      </c>
      <c r="X201" s="13">
        <v>3</v>
      </c>
    </row>
    <row r="202" spans="1:24" x14ac:dyDescent="0.25">
      <c r="G202" s="53"/>
      <c r="J202" s="53"/>
      <c r="Q202" s="52"/>
      <c r="T202" s="58">
        <v>4.5023148148148149E-3</v>
      </c>
      <c r="U202" s="11">
        <v>1</v>
      </c>
      <c r="W202" s="51">
        <v>4.5601851851851853E-3</v>
      </c>
      <c r="X202" s="13">
        <v>3</v>
      </c>
    </row>
    <row r="203" spans="1:24" x14ac:dyDescent="0.25">
      <c r="J203" s="50"/>
      <c r="Q203" s="52"/>
      <c r="T203" s="55">
        <v>4.5138888888888893E-3</v>
      </c>
      <c r="U203" s="11">
        <v>1</v>
      </c>
      <c r="W203" s="51">
        <v>4.5717592592592589E-3</v>
      </c>
      <c r="X203" s="13">
        <v>3</v>
      </c>
    </row>
    <row r="204" spans="1:24" x14ac:dyDescent="0.25">
      <c r="J204" s="50"/>
      <c r="Q204" s="52"/>
      <c r="T204" s="58">
        <v>4.5254629629629629E-3</v>
      </c>
      <c r="U204" s="11">
        <v>0</v>
      </c>
      <c r="W204" s="51">
        <v>4.5833333333333334E-3</v>
      </c>
      <c r="X204" s="13">
        <v>2</v>
      </c>
    </row>
    <row r="205" spans="1:24" x14ac:dyDescent="0.25">
      <c r="J205" s="50"/>
      <c r="T205" s="59"/>
      <c r="W205" s="51">
        <v>4.5949074074074078E-3</v>
      </c>
      <c r="X205" s="13">
        <v>2</v>
      </c>
    </row>
    <row r="206" spans="1:24" x14ac:dyDescent="0.25">
      <c r="J206" s="50"/>
      <c r="T206" s="60"/>
      <c r="W206" s="51">
        <v>4.6064814814814814E-3</v>
      </c>
      <c r="X206" s="13">
        <v>2</v>
      </c>
    </row>
    <row r="207" spans="1:24" x14ac:dyDescent="0.25">
      <c r="J207" s="50"/>
      <c r="T207" s="59"/>
      <c r="W207" s="51">
        <v>4.6180555555555558E-3</v>
      </c>
      <c r="X207" s="13">
        <v>2</v>
      </c>
    </row>
    <row r="208" spans="1:24" x14ac:dyDescent="0.25">
      <c r="J208" s="50"/>
      <c r="T208" s="60"/>
      <c r="W208" s="51">
        <v>4.6296296296296302E-3</v>
      </c>
      <c r="X208" s="13">
        <v>2</v>
      </c>
    </row>
    <row r="209" spans="10:24" x14ac:dyDescent="0.25">
      <c r="J209" s="50"/>
      <c r="T209" s="59"/>
      <c r="W209" s="51">
        <v>4.6412037037037038E-3</v>
      </c>
      <c r="X209" s="13">
        <v>1</v>
      </c>
    </row>
    <row r="210" spans="10:24" x14ac:dyDescent="0.25">
      <c r="J210" s="50"/>
      <c r="T210" s="60"/>
      <c r="W210" s="51">
        <v>4.6527777777777774E-3</v>
      </c>
      <c r="X210" s="13">
        <v>1</v>
      </c>
    </row>
    <row r="211" spans="10:24" x14ac:dyDescent="0.25">
      <c r="J211" s="50"/>
      <c r="T211" s="59"/>
      <c r="W211" s="51">
        <v>4.6643518518518518E-3</v>
      </c>
      <c r="X211" s="13">
        <v>1</v>
      </c>
    </row>
    <row r="212" spans="10:24" x14ac:dyDescent="0.25">
      <c r="J212" s="50"/>
      <c r="W212" s="51">
        <v>4.6759259259259263E-3</v>
      </c>
      <c r="X212" s="13">
        <v>1</v>
      </c>
    </row>
    <row r="213" spans="10:24" x14ac:dyDescent="0.25">
      <c r="J213" s="50"/>
      <c r="W213" s="51">
        <v>4.6874999999999998E-3</v>
      </c>
      <c r="X213" s="13">
        <v>1</v>
      </c>
    </row>
    <row r="214" spans="10:24" x14ac:dyDescent="0.25">
      <c r="J214" s="50"/>
      <c r="W214" s="51">
        <v>4.6990740740740743E-3</v>
      </c>
      <c r="X214" s="13">
        <v>0</v>
      </c>
    </row>
    <row r="215" spans="10:24" x14ac:dyDescent="0.25">
      <c r="J215" s="50"/>
    </row>
    <row r="216" spans="10:24" x14ac:dyDescent="0.25">
      <c r="J216" s="50"/>
    </row>
    <row r="217" spans="10:24" x14ac:dyDescent="0.25">
      <c r="J217" s="50"/>
    </row>
  </sheetData>
  <mergeCells count="8">
    <mergeCell ref="A1:B1"/>
    <mergeCell ref="D1:E1"/>
    <mergeCell ref="G1:H1"/>
    <mergeCell ref="T1:U1"/>
    <mergeCell ref="W1:X1"/>
    <mergeCell ref="N1:O1"/>
    <mergeCell ref="Q1:R1"/>
    <mergeCell ref="J1:K1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74"/>
  <sheetViews>
    <sheetView workbookViewId="0">
      <selection activeCell="AB3" sqref="AB3:AB72"/>
    </sheetView>
  </sheetViews>
  <sheetFormatPr defaultRowHeight="15" x14ac:dyDescent="0.25"/>
  <cols>
    <col min="1" max="1" width="4.42578125" style="44" customWidth="1"/>
    <col min="2" max="2" width="4.85546875" style="18" customWidth="1"/>
    <col min="3" max="3" width="1.85546875" customWidth="1"/>
    <col min="4" max="4" width="4.42578125" style="44" customWidth="1"/>
    <col min="5" max="5" width="4.28515625" customWidth="1"/>
    <col min="6" max="6" width="1.5703125" customWidth="1"/>
    <col min="7" max="7" width="4.7109375" style="42" customWidth="1"/>
    <col min="8" max="8" width="4.42578125" customWidth="1"/>
    <col min="9" max="9" width="1.85546875" customWidth="1"/>
    <col min="10" max="10" width="5.140625" style="44" customWidth="1"/>
    <col min="11" max="11" width="4.28515625" customWidth="1"/>
    <col min="12" max="12" width="3.28515625" style="41" customWidth="1"/>
    <col min="13" max="13" width="4.5703125" style="42" customWidth="1"/>
    <col min="14" max="14" width="5.5703125" customWidth="1"/>
    <col min="15" max="15" width="2.28515625" customWidth="1"/>
    <col min="16" max="16" width="5.42578125" style="42" customWidth="1"/>
    <col min="17" max="17" width="5.140625" customWidth="1"/>
    <col min="18" max="18" width="2.140625" customWidth="1"/>
    <col min="19" max="19" width="5" style="42" customWidth="1"/>
    <col min="20" max="20" width="5" customWidth="1"/>
    <col min="21" max="21" width="1.85546875" customWidth="1"/>
    <col min="22" max="22" width="5.42578125" style="42" customWidth="1"/>
    <col min="23" max="23" width="5.28515625" customWidth="1"/>
  </cols>
  <sheetData>
    <row r="1" spans="1:23" x14ac:dyDescent="0.25">
      <c r="A1" s="240" t="s">
        <v>11</v>
      </c>
      <c r="B1" s="240"/>
      <c r="D1" s="240" t="s">
        <v>12</v>
      </c>
      <c r="E1" s="240"/>
      <c r="G1" s="240" t="s">
        <v>13</v>
      </c>
      <c r="H1" s="240"/>
      <c r="J1" s="240" t="s">
        <v>14</v>
      </c>
      <c r="K1" s="240"/>
      <c r="L1" s="40"/>
      <c r="M1" s="241" t="s">
        <v>16</v>
      </c>
      <c r="N1" s="241"/>
      <c r="P1" s="241" t="s">
        <v>17</v>
      </c>
      <c r="Q1" s="241"/>
      <c r="S1" s="241" t="s">
        <v>18</v>
      </c>
      <c r="T1" s="241"/>
      <c r="V1" s="241" t="s">
        <v>19</v>
      </c>
      <c r="W1" s="241"/>
    </row>
    <row r="2" spans="1:23" x14ac:dyDescent="0.25">
      <c r="A2" s="43">
        <v>0</v>
      </c>
      <c r="B2" s="27">
        <v>0</v>
      </c>
      <c r="D2" s="43">
        <v>0</v>
      </c>
      <c r="E2" s="27">
        <v>0</v>
      </c>
      <c r="F2" s="28"/>
      <c r="G2" s="43">
        <v>0</v>
      </c>
      <c r="H2" s="27">
        <v>0</v>
      </c>
      <c r="I2" s="28"/>
      <c r="J2" s="43">
        <v>0</v>
      </c>
      <c r="K2" s="37">
        <v>0</v>
      </c>
      <c r="L2" s="40"/>
      <c r="M2" s="45">
        <v>0</v>
      </c>
      <c r="N2" s="31">
        <v>0</v>
      </c>
      <c r="P2" s="45">
        <v>0</v>
      </c>
      <c r="Q2" s="31">
        <v>0</v>
      </c>
      <c r="S2" s="45">
        <v>0</v>
      </c>
      <c r="T2" s="31">
        <v>0</v>
      </c>
      <c r="V2" s="45">
        <v>0</v>
      </c>
      <c r="W2" s="31">
        <v>0</v>
      </c>
    </row>
    <row r="3" spans="1:23" x14ac:dyDescent="0.25">
      <c r="A3" s="14">
        <v>7.2</v>
      </c>
      <c r="B3" s="16">
        <v>70</v>
      </c>
      <c r="D3" s="14">
        <v>7.4</v>
      </c>
      <c r="E3" s="1">
        <v>70</v>
      </c>
      <c r="G3" s="14">
        <v>7.6</v>
      </c>
      <c r="H3" s="1">
        <v>70</v>
      </c>
      <c r="J3" s="14">
        <v>7.8</v>
      </c>
      <c r="K3" s="38">
        <v>70</v>
      </c>
      <c r="L3" s="40"/>
      <c r="M3" s="14">
        <v>7.8</v>
      </c>
      <c r="N3" s="19">
        <v>70</v>
      </c>
      <c r="P3" s="14">
        <v>7.8</v>
      </c>
      <c r="Q3" s="11">
        <v>70</v>
      </c>
      <c r="S3" s="14">
        <v>8</v>
      </c>
      <c r="T3" s="11">
        <v>70</v>
      </c>
      <c r="V3" s="14">
        <v>8.1999999999999993</v>
      </c>
      <c r="W3" s="11">
        <v>70</v>
      </c>
    </row>
    <row r="4" spans="1:23" x14ac:dyDescent="0.25">
      <c r="A4" s="14">
        <v>7.3</v>
      </c>
      <c r="B4" s="16">
        <v>69</v>
      </c>
      <c r="D4" s="14">
        <v>7.5</v>
      </c>
      <c r="E4" s="1">
        <v>69</v>
      </c>
      <c r="G4" s="14">
        <v>7.7</v>
      </c>
      <c r="H4" s="1">
        <v>69</v>
      </c>
      <c r="J4" s="14">
        <v>7.9</v>
      </c>
      <c r="K4" s="38">
        <v>69</v>
      </c>
      <c r="L4" s="40"/>
      <c r="M4" s="14">
        <v>7.9</v>
      </c>
      <c r="N4" s="19">
        <v>69</v>
      </c>
      <c r="P4" s="14">
        <v>7.9</v>
      </c>
      <c r="Q4" s="11">
        <v>69</v>
      </c>
      <c r="S4" s="14">
        <v>8.1</v>
      </c>
      <c r="T4" s="11">
        <v>69</v>
      </c>
      <c r="V4" s="14">
        <v>8.3000000000000007</v>
      </c>
      <c r="W4" s="11">
        <v>69</v>
      </c>
    </row>
    <row r="5" spans="1:23" x14ac:dyDescent="0.25">
      <c r="A5" s="14">
        <v>7.4</v>
      </c>
      <c r="B5" s="16">
        <v>68</v>
      </c>
      <c r="D5" s="14">
        <v>7.6</v>
      </c>
      <c r="E5" s="1">
        <v>68</v>
      </c>
      <c r="G5" s="14">
        <v>7.8</v>
      </c>
      <c r="H5" s="1">
        <v>68</v>
      </c>
      <c r="J5" s="14">
        <v>8</v>
      </c>
      <c r="K5" s="38">
        <v>68</v>
      </c>
      <c r="L5" s="40"/>
      <c r="M5" s="14">
        <v>8</v>
      </c>
      <c r="N5" s="19">
        <v>68</v>
      </c>
      <c r="P5" s="14">
        <v>8</v>
      </c>
      <c r="Q5" s="11">
        <v>68</v>
      </c>
      <c r="S5" s="14">
        <v>8.1999999999999993</v>
      </c>
      <c r="T5" s="11">
        <v>68</v>
      </c>
      <c r="V5" s="14">
        <v>8.4</v>
      </c>
      <c r="W5" s="11">
        <v>68</v>
      </c>
    </row>
    <row r="6" spans="1:23" x14ac:dyDescent="0.25">
      <c r="A6" s="14">
        <v>7.5</v>
      </c>
      <c r="B6" s="16">
        <v>67</v>
      </c>
      <c r="D6" s="14">
        <v>7.7</v>
      </c>
      <c r="E6" s="1">
        <v>67</v>
      </c>
      <c r="G6" s="14">
        <v>7.9</v>
      </c>
      <c r="H6" s="1">
        <v>67</v>
      </c>
      <c r="J6" s="14">
        <v>8.1</v>
      </c>
      <c r="K6" s="38">
        <v>67</v>
      </c>
      <c r="L6" s="40"/>
      <c r="M6" s="14">
        <v>8.1</v>
      </c>
      <c r="N6" s="19">
        <v>67</v>
      </c>
      <c r="P6" s="14">
        <v>8.1</v>
      </c>
      <c r="Q6" s="11">
        <v>67</v>
      </c>
      <c r="S6" s="14">
        <v>8.3000000000000007</v>
      </c>
      <c r="T6" s="11">
        <v>67</v>
      </c>
      <c r="V6" s="14">
        <v>8.5</v>
      </c>
      <c r="W6" s="11">
        <v>67</v>
      </c>
    </row>
    <row r="7" spans="1:23" x14ac:dyDescent="0.25">
      <c r="A7" s="14">
        <v>7.6</v>
      </c>
      <c r="B7" s="17">
        <v>66</v>
      </c>
      <c r="D7" s="14">
        <v>7.8</v>
      </c>
      <c r="E7" s="2">
        <v>66</v>
      </c>
      <c r="G7" s="14">
        <v>8</v>
      </c>
      <c r="H7" s="2">
        <v>66</v>
      </c>
      <c r="J7" s="14">
        <v>8.1999999999999993</v>
      </c>
      <c r="K7" s="39">
        <v>66</v>
      </c>
      <c r="L7" s="40"/>
      <c r="M7" s="14">
        <v>8.1999999999999993</v>
      </c>
      <c r="N7" s="20">
        <v>66</v>
      </c>
      <c r="P7" s="14">
        <v>8.1999999999999993</v>
      </c>
      <c r="Q7" s="12">
        <v>66</v>
      </c>
      <c r="S7" s="14">
        <v>8.4</v>
      </c>
      <c r="T7" s="12">
        <v>66</v>
      </c>
      <c r="V7" s="14">
        <v>8.6</v>
      </c>
      <c r="W7" s="12">
        <v>66</v>
      </c>
    </row>
    <row r="8" spans="1:23" x14ac:dyDescent="0.25">
      <c r="A8" s="14" t="s">
        <v>24</v>
      </c>
      <c r="B8" s="17">
        <v>65</v>
      </c>
      <c r="D8" s="14" t="s">
        <v>24</v>
      </c>
      <c r="E8" s="2">
        <v>65</v>
      </c>
      <c r="G8" s="14" t="s">
        <v>24</v>
      </c>
      <c r="H8" s="2">
        <v>65</v>
      </c>
      <c r="J8" s="14">
        <v>8.3000000000000007</v>
      </c>
      <c r="K8" s="39">
        <v>65</v>
      </c>
      <c r="L8" s="40"/>
      <c r="M8" s="14">
        <v>8.3000000000000007</v>
      </c>
      <c r="N8" s="20">
        <v>65</v>
      </c>
      <c r="P8" s="14">
        <v>8.3000000000000007</v>
      </c>
      <c r="Q8" s="12">
        <v>65</v>
      </c>
      <c r="S8" s="14">
        <v>8.5</v>
      </c>
      <c r="T8" s="12">
        <v>65</v>
      </c>
      <c r="V8" s="14">
        <v>8.6999999999999993</v>
      </c>
      <c r="W8" s="12">
        <v>65</v>
      </c>
    </row>
    <row r="9" spans="1:23" x14ac:dyDescent="0.25">
      <c r="A9" s="14">
        <v>7.7</v>
      </c>
      <c r="B9" s="17">
        <v>64</v>
      </c>
      <c r="D9" s="14">
        <v>7.9</v>
      </c>
      <c r="E9" s="2">
        <v>64</v>
      </c>
      <c r="G9" s="14">
        <v>8.1</v>
      </c>
      <c r="H9" s="2">
        <v>64</v>
      </c>
      <c r="J9" s="14">
        <v>8.4</v>
      </c>
      <c r="K9" s="39">
        <v>64</v>
      </c>
      <c r="L9" s="40"/>
      <c r="M9" s="14">
        <v>8.4</v>
      </c>
      <c r="N9" s="20">
        <v>64</v>
      </c>
      <c r="P9" s="14">
        <v>8.4</v>
      </c>
      <c r="Q9" s="12">
        <v>64</v>
      </c>
      <c r="S9" s="14">
        <v>8.6</v>
      </c>
      <c r="T9" s="12">
        <v>64</v>
      </c>
      <c r="V9" s="14">
        <v>8.8000000000000007</v>
      </c>
      <c r="W9" s="12">
        <v>64</v>
      </c>
    </row>
    <row r="10" spans="1:23" x14ac:dyDescent="0.25">
      <c r="A10" s="14" t="s">
        <v>24</v>
      </c>
      <c r="B10" s="17">
        <v>63</v>
      </c>
      <c r="D10" s="14" t="s">
        <v>24</v>
      </c>
      <c r="E10" s="2">
        <v>63</v>
      </c>
      <c r="G10" s="14" t="s">
        <v>24</v>
      </c>
      <c r="H10" s="2">
        <v>63</v>
      </c>
      <c r="J10" s="14" t="s">
        <v>24</v>
      </c>
      <c r="K10" s="39">
        <v>63</v>
      </c>
      <c r="L10" s="40"/>
      <c r="M10" s="14">
        <v>8.5</v>
      </c>
      <c r="N10" s="20">
        <v>63</v>
      </c>
      <c r="P10" s="14">
        <v>8.5</v>
      </c>
      <c r="Q10" s="12">
        <v>63</v>
      </c>
      <c r="S10" s="14">
        <v>8.6999999999999993</v>
      </c>
      <c r="T10" s="12">
        <v>63</v>
      </c>
      <c r="V10" s="14">
        <v>8.9</v>
      </c>
      <c r="W10" s="12">
        <v>63</v>
      </c>
    </row>
    <row r="11" spans="1:23" x14ac:dyDescent="0.25">
      <c r="A11" s="14">
        <v>7.8</v>
      </c>
      <c r="B11" s="17">
        <v>62</v>
      </c>
      <c r="D11" s="14">
        <v>8</v>
      </c>
      <c r="E11" s="2">
        <v>62</v>
      </c>
      <c r="G11" s="14">
        <v>8.1999999999999993</v>
      </c>
      <c r="H11" s="2">
        <v>62</v>
      </c>
      <c r="J11" s="14">
        <v>8.5</v>
      </c>
      <c r="K11" s="39">
        <v>62</v>
      </c>
      <c r="L11" s="40"/>
      <c r="M11" s="14">
        <v>8.6</v>
      </c>
      <c r="N11" s="20">
        <v>62</v>
      </c>
      <c r="P11" s="14">
        <v>8.6</v>
      </c>
      <c r="Q11" s="12">
        <v>62</v>
      </c>
      <c r="S11" s="14">
        <v>8.8000000000000007</v>
      </c>
      <c r="T11" s="12">
        <v>62</v>
      </c>
      <c r="V11" s="14">
        <v>9</v>
      </c>
      <c r="W11" s="12">
        <v>62</v>
      </c>
    </row>
    <row r="12" spans="1:23" x14ac:dyDescent="0.25">
      <c r="A12" s="14" t="s">
        <v>24</v>
      </c>
      <c r="B12" s="17">
        <v>61</v>
      </c>
      <c r="D12" s="14" t="s">
        <v>24</v>
      </c>
      <c r="E12" s="2">
        <v>61</v>
      </c>
      <c r="G12" s="14" t="s">
        <v>24</v>
      </c>
      <c r="H12" s="2">
        <v>61</v>
      </c>
      <c r="J12" s="14" t="s">
        <v>24</v>
      </c>
      <c r="K12" s="39">
        <v>61</v>
      </c>
      <c r="L12" s="40"/>
      <c r="M12" s="14" t="s">
        <v>24</v>
      </c>
      <c r="N12" s="20">
        <v>61</v>
      </c>
      <c r="P12" s="14" t="s">
        <v>24</v>
      </c>
      <c r="Q12" s="12">
        <v>61</v>
      </c>
      <c r="S12" s="14" t="s">
        <v>24</v>
      </c>
      <c r="T12" s="12">
        <v>61</v>
      </c>
      <c r="V12" s="14" t="s">
        <v>24</v>
      </c>
      <c r="W12" s="12">
        <v>61</v>
      </c>
    </row>
    <row r="13" spans="1:23" x14ac:dyDescent="0.25">
      <c r="A13" s="14">
        <v>7.9</v>
      </c>
      <c r="B13" s="17">
        <v>60</v>
      </c>
      <c r="D13" s="14">
        <v>8.1</v>
      </c>
      <c r="E13" s="2">
        <v>60</v>
      </c>
      <c r="G13" s="14">
        <v>8.3000000000000007</v>
      </c>
      <c r="H13" s="2">
        <v>60</v>
      </c>
      <c r="J13" s="14">
        <v>8.6</v>
      </c>
      <c r="K13" s="39">
        <v>60</v>
      </c>
      <c r="L13" s="40"/>
      <c r="M13" s="14">
        <v>8.6999999999999993</v>
      </c>
      <c r="N13" s="20">
        <v>60</v>
      </c>
      <c r="P13" s="14">
        <v>8.6999999999999993</v>
      </c>
      <c r="Q13" s="12">
        <v>60</v>
      </c>
      <c r="S13" s="14">
        <v>8.9</v>
      </c>
      <c r="T13" s="12">
        <v>60</v>
      </c>
      <c r="V13" s="14">
        <v>9.1</v>
      </c>
      <c r="W13" s="12">
        <v>60</v>
      </c>
    </row>
    <row r="14" spans="1:23" x14ac:dyDescent="0.25">
      <c r="A14" s="14" t="s">
        <v>24</v>
      </c>
      <c r="B14" s="17">
        <v>59</v>
      </c>
      <c r="D14" s="14" t="s">
        <v>24</v>
      </c>
      <c r="E14" s="2">
        <v>59</v>
      </c>
      <c r="G14" s="14" t="s">
        <v>24</v>
      </c>
      <c r="H14" s="2">
        <v>59</v>
      </c>
      <c r="J14" s="14" t="s">
        <v>24</v>
      </c>
      <c r="K14" s="39">
        <v>59</v>
      </c>
      <c r="L14" s="40"/>
      <c r="M14" s="14" t="s">
        <v>24</v>
      </c>
      <c r="N14" s="20">
        <v>59</v>
      </c>
      <c r="P14" s="14" t="s">
        <v>24</v>
      </c>
      <c r="Q14" s="12">
        <v>59</v>
      </c>
      <c r="S14" s="14" t="s">
        <v>24</v>
      </c>
      <c r="T14" s="12">
        <v>59</v>
      </c>
      <c r="V14" s="14" t="s">
        <v>24</v>
      </c>
      <c r="W14" s="12">
        <v>59</v>
      </c>
    </row>
    <row r="15" spans="1:23" x14ac:dyDescent="0.25">
      <c r="A15" s="14">
        <v>8</v>
      </c>
      <c r="B15" s="17">
        <v>58</v>
      </c>
      <c r="D15" s="14">
        <v>8.1999999999999993</v>
      </c>
      <c r="E15" s="2">
        <v>58</v>
      </c>
      <c r="G15" s="14">
        <v>8.4</v>
      </c>
      <c r="H15" s="2">
        <v>58</v>
      </c>
      <c r="J15" s="14">
        <v>8.6999999999999993</v>
      </c>
      <c r="K15" s="39">
        <v>58</v>
      </c>
      <c r="L15" s="40"/>
      <c r="M15" s="14">
        <v>8.8000000000000007</v>
      </c>
      <c r="N15" s="20">
        <v>58</v>
      </c>
      <c r="P15" s="14">
        <v>8.8000000000000007</v>
      </c>
      <c r="Q15" s="12">
        <v>58</v>
      </c>
      <c r="S15" s="14">
        <v>9</v>
      </c>
      <c r="T15" s="12">
        <v>58</v>
      </c>
      <c r="V15" s="14">
        <v>9.1999999999999993</v>
      </c>
      <c r="W15" s="12">
        <v>58</v>
      </c>
    </row>
    <row r="16" spans="1:23" x14ac:dyDescent="0.25">
      <c r="A16" s="14" t="s">
        <v>24</v>
      </c>
      <c r="B16" s="17">
        <v>57</v>
      </c>
      <c r="D16" s="14" t="s">
        <v>24</v>
      </c>
      <c r="E16" s="2">
        <v>57</v>
      </c>
      <c r="G16" s="14" t="s">
        <v>24</v>
      </c>
      <c r="H16" s="2">
        <v>57</v>
      </c>
      <c r="J16" s="14" t="s">
        <v>24</v>
      </c>
      <c r="K16" s="39">
        <v>57</v>
      </c>
      <c r="L16" s="40"/>
      <c r="M16" s="14" t="s">
        <v>25</v>
      </c>
      <c r="N16" s="20">
        <v>57</v>
      </c>
      <c r="P16" s="14" t="s">
        <v>25</v>
      </c>
      <c r="Q16" s="12">
        <v>57</v>
      </c>
      <c r="S16" s="14" t="s">
        <v>25</v>
      </c>
      <c r="T16" s="12">
        <v>57</v>
      </c>
      <c r="V16" s="14" t="s">
        <v>25</v>
      </c>
      <c r="W16" s="12">
        <v>57</v>
      </c>
    </row>
    <row r="17" spans="1:23" x14ac:dyDescent="0.25">
      <c r="A17" s="14">
        <v>8.1</v>
      </c>
      <c r="B17" s="17">
        <v>56</v>
      </c>
      <c r="D17" s="14">
        <v>8.3000000000000007</v>
      </c>
      <c r="E17" s="2">
        <v>56</v>
      </c>
      <c r="G17" s="14">
        <v>8.5</v>
      </c>
      <c r="H17" s="2">
        <v>56</v>
      </c>
      <c r="J17" s="14">
        <v>8.8000000000000007</v>
      </c>
      <c r="K17" s="39">
        <v>56</v>
      </c>
      <c r="L17" s="40"/>
      <c r="M17" s="14">
        <v>8.9</v>
      </c>
      <c r="N17" s="20">
        <v>56</v>
      </c>
      <c r="P17" s="14">
        <v>8.9</v>
      </c>
      <c r="Q17" s="12">
        <v>56</v>
      </c>
      <c r="S17" s="14">
        <v>9.1</v>
      </c>
      <c r="T17" s="12">
        <v>56</v>
      </c>
      <c r="V17" s="14">
        <v>9.3000000000000007</v>
      </c>
      <c r="W17" s="12">
        <v>56</v>
      </c>
    </row>
    <row r="18" spans="1:23" x14ac:dyDescent="0.25">
      <c r="A18" s="14" t="s">
        <v>24</v>
      </c>
      <c r="B18" s="17">
        <v>55</v>
      </c>
      <c r="D18" s="14" t="s">
        <v>24</v>
      </c>
      <c r="E18" s="2">
        <v>55</v>
      </c>
      <c r="G18" s="14" t="s">
        <v>24</v>
      </c>
      <c r="H18" s="2">
        <v>55</v>
      </c>
      <c r="J18" s="14" t="s">
        <v>24</v>
      </c>
      <c r="K18" s="39">
        <v>55</v>
      </c>
      <c r="L18" s="40"/>
      <c r="M18" s="14" t="s">
        <v>24</v>
      </c>
      <c r="N18" s="20">
        <v>55</v>
      </c>
      <c r="P18" s="14" t="s">
        <v>24</v>
      </c>
      <c r="Q18" s="12">
        <v>55</v>
      </c>
      <c r="S18" s="14" t="s">
        <v>24</v>
      </c>
      <c r="T18" s="12">
        <v>55</v>
      </c>
      <c r="V18" s="14" t="s">
        <v>24</v>
      </c>
      <c r="W18" s="12">
        <v>55</v>
      </c>
    </row>
    <row r="19" spans="1:23" x14ac:dyDescent="0.25">
      <c r="A19" s="14">
        <v>8.1999999999999993</v>
      </c>
      <c r="B19" s="17">
        <v>54</v>
      </c>
      <c r="D19" s="14">
        <v>8.4</v>
      </c>
      <c r="E19" s="2">
        <v>54</v>
      </c>
      <c r="G19" s="14">
        <v>8.6</v>
      </c>
      <c r="H19" s="2">
        <v>54</v>
      </c>
      <c r="J19" s="14">
        <v>8.9</v>
      </c>
      <c r="K19" s="39">
        <v>54</v>
      </c>
      <c r="L19" s="40"/>
      <c r="M19" s="14">
        <v>9</v>
      </c>
      <c r="N19" s="20">
        <v>54</v>
      </c>
      <c r="P19" s="14">
        <v>9</v>
      </c>
      <c r="Q19" s="12">
        <v>54</v>
      </c>
      <c r="S19" s="14">
        <v>9.1999999999999993</v>
      </c>
      <c r="T19" s="12">
        <v>54</v>
      </c>
      <c r="V19" s="14">
        <v>9.4</v>
      </c>
      <c r="W19" s="12">
        <v>54</v>
      </c>
    </row>
    <row r="20" spans="1:23" x14ac:dyDescent="0.25">
      <c r="A20" s="14" t="s">
        <v>24</v>
      </c>
      <c r="B20" s="17">
        <v>53</v>
      </c>
      <c r="D20" s="14" t="s">
        <v>24</v>
      </c>
      <c r="E20" s="2">
        <v>53</v>
      </c>
      <c r="G20" s="14" t="s">
        <v>24</v>
      </c>
      <c r="H20" s="2">
        <v>53</v>
      </c>
      <c r="J20" s="14" t="s">
        <v>24</v>
      </c>
      <c r="K20" s="39">
        <v>53</v>
      </c>
      <c r="L20" s="40"/>
      <c r="M20" s="14" t="s">
        <v>24</v>
      </c>
      <c r="N20" s="20">
        <v>53</v>
      </c>
      <c r="P20" s="14" t="s">
        <v>24</v>
      </c>
      <c r="Q20" s="12">
        <v>53</v>
      </c>
      <c r="S20" s="14" t="s">
        <v>24</v>
      </c>
      <c r="T20" s="12">
        <v>53</v>
      </c>
      <c r="V20" s="14" t="s">
        <v>24</v>
      </c>
      <c r="W20" s="12">
        <v>53</v>
      </c>
    </row>
    <row r="21" spans="1:23" x14ac:dyDescent="0.25">
      <c r="A21" s="14">
        <v>8.3000000000000007</v>
      </c>
      <c r="B21" s="17">
        <v>52</v>
      </c>
      <c r="D21" s="14">
        <v>8.5</v>
      </c>
      <c r="E21" s="2">
        <v>52</v>
      </c>
      <c r="G21" s="14">
        <v>8.6999999999999993</v>
      </c>
      <c r="H21" s="2">
        <v>52</v>
      </c>
      <c r="J21" s="14">
        <v>9</v>
      </c>
      <c r="K21" s="39">
        <v>52</v>
      </c>
      <c r="L21" s="40"/>
      <c r="M21" s="14">
        <v>9.1</v>
      </c>
      <c r="N21" s="20">
        <v>52</v>
      </c>
      <c r="P21" s="14">
        <v>9.1</v>
      </c>
      <c r="Q21" s="12">
        <v>52</v>
      </c>
      <c r="S21" s="14">
        <v>9.3000000000000007</v>
      </c>
      <c r="T21" s="12">
        <v>52</v>
      </c>
      <c r="V21" s="14">
        <v>9.5</v>
      </c>
      <c r="W21" s="12">
        <v>52</v>
      </c>
    </row>
    <row r="22" spans="1:23" x14ac:dyDescent="0.25">
      <c r="A22" s="14" t="s">
        <v>24</v>
      </c>
      <c r="B22" s="17">
        <v>51</v>
      </c>
      <c r="D22" s="14" t="s">
        <v>24</v>
      </c>
      <c r="E22" s="2">
        <v>51</v>
      </c>
      <c r="G22" s="14" t="s">
        <v>24</v>
      </c>
      <c r="H22" s="2">
        <v>51</v>
      </c>
      <c r="J22" s="14" t="s">
        <v>24</v>
      </c>
      <c r="K22" s="39">
        <v>51</v>
      </c>
      <c r="L22" s="40"/>
      <c r="M22" s="14" t="s">
        <v>24</v>
      </c>
      <c r="N22" s="20">
        <v>51</v>
      </c>
      <c r="P22" s="14" t="s">
        <v>24</v>
      </c>
      <c r="Q22" s="12">
        <v>51</v>
      </c>
      <c r="S22" s="14" t="s">
        <v>24</v>
      </c>
      <c r="T22" s="12">
        <v>51</v>
      </c>
      <c r="V22" s="14" t="s">
        <v>24</v>
      </c>
      <c r="W22" s="12">
        <v>51</v>
      </c>
    </row>
    <row r="23" spans="1:23" x14ac:dyDescent="0.25">
      <c r="A23" s="14">
        <v>8.4</v>
      </c>
      <c r="B23" s="17">
        <v>50</v>
      </c>
      <c r="D23" s="14">
        <v>8.6</v>
      </c>
      <c r="E23" s="2">
        <v>50</v>
      </c>
      <c r="G23" s="14">
        <v>8.8000000000000007</v>
      </c>
      <c r="H23" s="2">
        <v>50</v>
      </c>
      <c r="J23" s="14">
        <v>9.1</v>
      </c>
      <c r="K23" s="39">
        <v>50</v>
      </c>
      <c r="L23" s="40"/>
      <c r="M23" s="14">
        <v>9.1999999999999993</v>
      </c>
      <c r="N23" s="20">
        <v>50</v>
      </c>
      <c r="P23" s="14">
        <v>9.1999999999999993</v>
      </c>
      <c r="Q23" s="12">
        <v>50</v>
      </c>
      <c r="S23" s="14">
        <v>9.4</v>
      </c>
      <c r="T23" s="12">
        <v>50</v>
      </c>
      <c r="V23" s="14">
        <v>9.6</v>
      </c>
      <c r="W23" s="12">
        <v>50</v>
      </c>
    </row>
    <row r="24" spans="1:23" x14ac:dyDescent="0.25">
      <c r="A24" s="14" t="s">
        <v>24</v>
      </c>
      <c r="B24" s="17">
        <v>49</v>
      </c>
      <c r="D24" s="14" t="s">
        <v>24</v>
      </c>
      <c r="E24" s="2">
        <v>49</v>
      </c>
      <c r="G24" s="14" t="s">
        <v>24</v>
      </c>
      <c r="H24" s="2">
        <v>49</v>
      </c>
      <c r="J24" s="14" t="s">
        <v>24</v>
      </c>
      <c r="K24" s="39">
        <v>49</v>
      </c>
      <c r="L24" s="40"/>
      <c r="M24" s="14" t="s">
        <v>24</v>
      </c>
      <c r="N24" s="20">
        <v>49</v>
      </c>
      <c r="P24" s="14" t="s">
        <v>24</v>
      </c>
      <c r="Q24" s="12">
        <v>49</v>
      </c>
      <c r="S24" s="14" t="s">
        <v>24</v>
      </c>
      <c r="T24" s="12">
        <v>49</v>
      </c>
      <c r="V24" s="14" t="s">
        <v>24</v>
      </c>
      <c r="W24" s="12">
        <v>49</v>
      </c>
    </row>
    <row r="25" spans="1:23" x14ac:dyDescent="0.25">
      <c r="A25" s="14" t="s">
        <v>24</v>
      </c>
      <c r="B25" s="17">
        <v>48</v>
      </c>
      <c r="D25" s="14" t="s">
        <v>24</v>
      </c>
      <c r="E25" s="2">
        <v>48</v>
      </c>
      <c r="G25" s="14" t="s">
        <v>24</v>
      </c>
      <c r="H25" s="2">
        <v>48</v>
      </c>
      <c r="J25" s="14" t="s">
        <v>24</v>
      </c>
      <c r="K25" s="39">
        <v>48</v>
      </c>
      <c r="L25" s="40"/>
      <c r="M25" s="14" t="s">
        <v>24</v>
      </c>
      <c r="N25" s="20">
        <v>48</v>
      </c>
      <c r="P25" s="14" t="s">
        <v>24</v>
      </c>
      <c r="Q25" s="12">
        <v>48</v>
      </c>
      <c r="S25" s="14" t="s">
        <v>24</v>
      </c>
      <c r="T25" s="12">
        <v>48</v>
      </c>
      <c r="V25" s="14" t="s">
        <v>24</v>
      </c>
      <c r="W25" s="12">
        <v>48</v>
      </c>
    </row>
    <row r="26" spans="1:23" x14ac:dyDescent="0.25">
      <c r="A26" s="14">
        <v>8.5</v>
      </c>
      <c r="B26" s="17">
        <v>47</v>
      </c>
      <c r="D26" s="14">
        <v>8.6999999999999993</v>
      </c>
      <c r="E26" s="2">
        <v>47</v>
      </c>
      <c r="G26" s="14">
        <v>8.9</v>
      </c>
      <c r="H26" s="2">
        <v>47</v>
      </c>
      <c r="J26" s="14">
        <v>9.1999999999999993</v>
      </c>
      <c r="K26" s="39">
        <v>47</v>
      </c>
      <c r="L26" s="40"/>
      <c r="M26" s="14">
        <v>9.3000000000000007</v>
      </c>
      <c r="N26" s="20">
        <v>47</v>
      </c>
      <c r="P26" s="14">
        <v>9.3000000000000007</v>
      </c>
      <c r="Q26" s="12">
        <v>47</v>
      </c>
      <c r="S26" s="14">
        <v>9.5</v>
      </c>
      <c r="T26" s="12">
        <v>47</v>
      </c>
      <c r="V26" s="14">
        <v>9.6999999999999993</v>
      </c>
      <c r="W26" s="12">
        <v>47</v>
      </c>
    </row>
    <row r="27" spans="1:23" x14ac:dyDescent="0.25">
      <c r="A27" s="14" t="s">
        <v>24</v>
      </c>
      <c r="B27" s="17">
        <v>46</v>
      </c>
      <c r="D27" s="14" t="s">
        <v>24</v>
      </c>
      <c r="E27" s="2">
        <v>46</v>
      </c>
      <c r="G27" s="14" t="s">
        <v>24</v>
      </c>
      <c r="H27" s="2">
        <v>46</v>
      </c>
      <c r="J27" s="14" t="s">
        <v>24</v>
      </c>
      <c r="K27" s="39">
        <v>46</v>
      </c>
      <c r="L27" s="40"/>
      <c r="M27" s="14" t="s">
        <v>24</v>
      </c>
      <c r="N27" s="20">
        <v>46</v>
      </c>
      <c r="P27" s="14" t="s">
        <v>24</v>
      </c>
      <c r="Q27" s="12">
        <v>46</v>
      </c>
      <c r="S27" s="14" t="s">
        <v>24</v>
      </c>
      <c r="T27" s="12">
        <v>46</v>
      </c>
      <c r="V27" s="14" t="s">
        <v>24</v>
      </c>
      <c r="W27" s="12">
        <v>46</v>
      </c>
    </row>
    <row r="28" spans="1:23" x14ac:dyDescent="0.25">
      <c r="A28" s="14" t="s">
        <v>24</v>
      </c>
      <c r="B28" s="17">
        <v>45</v>
      </c>
      <c r="D28" s="14" t="s">
        <v>24</v>
      </c>
      <c r="E28" s="2">
        <v>45</v>
      </c>
      <c r="G28" s="14" t="s">
        <v>24</v>
      </c>
      <c r="H28" s="2">
        <v>45</v>
      </c>
      <c r="J28" s="14" t="s">
        <v>24</v>
      </c>
      <c r="K28" s="39">
        <v>45</v>
      </c>
      <c r="L28" s="40"/>
      <c r="M28" s="14" t="s">
        <v>24</v>
      </c>
      <c r="N28" s="20">
        <v>45</v>
      </c>
      <c r="P28" s="14" t="s">
        <v>24</v>
      </c>
      <c r="Q28" s="12">
        <v>45</v>
      </c>
      <c r="S28" s="14">
        <v>9.6</v>
      </c>
      <c r="T28" s="12">
        <v>45</v>
      </c>
      <c r="V28" s="14" t="s">
        <v>24</v>
      </c>
      <c r="W28" s="12">
        <v>45</v>
      </c>
    </row>
    <row r="29" spans="1:23" x14ac:dyDescent="0.25">
      <c r="A29" s="14">
        <v>8.6</v>
      </c>
      <c r="B29" s="17">
        <v>44</v>
      </c>
      <c r="D29" s="14">
        <v>8.8000000000000007</v>
      </c>
      <c r="E29" s="2">
        <v>44</v>
      </c>
      <c r="G29" s="14">
        <v>9</v>
      </c>
      <c r="H29" s="2">
        <v>44</v>
      </c>
      <c r="J29" s="14">
        <v>9.3000000000000007</v>
      </c>
      <c r="K29" s="39">
        <v>44</v>
      </c>
      <c r="L29" s="40"/>
      <c r="M29" s="14">
        <v>9.4</v>
      </c>
      <c r="N29" s="20">
        <v>44</v>
      </c>
      <c r="P29" s="14">
        <v>9.4</v>
      </c>
      <c r="Q29" s="12">
        <v>44</v>
      </c>
      <c r="S29" s="14" t="s">
        <v>24</v>
      </c>
      <c r="T29" s="12">
        <v>44</v>
      </c>
      <c r="V29" s="14">
        <v>9.8000000000000007</v>
      </c>
      <c r="W29" s="12">
        <v>44</v>
      </c>
    </row>
    <row r="30" spans="1:23" x14ac:dyDescent="0.25">
      <c r="A30" s="14" t="s">
        <v>24</v>
      </c>
      <c r="B30" s="17">
        <v>43</v>
      </c>
      <c r="D30" s="14" t="s">
        <v>24</v>
      </c>
      <c r="E30" s="2">
        <v>43</v>
      </c>
      <c r="G30" s="14" t="s">
        <v>24</v>
      </c>
      <c r="H30" s="2">
        <v>43</v>
      </c>
      <c r="J30" s="14" t="s">
        <v>24</v>
      </c>
      <c r="K30" s="39">
        <v>43</v>
      </c>
      <c r="L30" s="40"/>
      <c r="M30" s="14" t="s">
        <v>24</v>
      </c>
      <c r="N30" s="20">
        <v>43</v>
      </c>
      <c r="P30" s="14" t="s">
        <v>24</v>
      </c>
      <c r="Q30" s="12">
        <v>43</v>
      </c>
      <c r="S30" s="14">
        <v>9.6999999999999993</v>
      </c>
      <c r="T30" s="12">
        <v>43</v>
      </c>
      <c r="V30" s="14" t="s">
        <v>24</v>
      </c>
      <c r="W30" s="12">
        <v>43</v>
      </c>
    </row>
    <row r="31" spans="1:23" x14ac:dyDescent="0.25">
      <c r="A31" s="14" t="s">
        <v>24</v>
      </c>
      <c r="B31" s="17">
        <v>42</v>
      </c>
      <c r="D31" s="14" t="s">
        <v>24</v>
      </c>
      <c r="E31" s="2">
        <v>42</v>
      </c>
      <c r="G31" s="14">
        <v>9.1</v>
      </c>
      <c r="H31" s="2">
        <v>42</v>
      </c>
      <c r="J31" s="14" t="s">
        <v>24</v>
      </c>
      <c r="K31" s="39">
        <v>42</v>
      </c>
      <c r="L31" s="40"/>
      <c r="M31" s="14" t="s">
        <v>24</v>
      </c>
      <c r="N31" s="20">
        <v>42</v>
      </c>
      <c r="P31" s="14" t="s">
        <v>24</v>
      </c>
      <c r="Q31" s="12">
        <v>42</v>
      </c>
      <c r="S31" s="14" t="s">
        <v>24</v>
      </c>
      <c r="T31" s="12">
        <v>42</v>
      </c>
      <c r="V31" s="14">
        <v>9.9</v>
      </c>
      <c r="W31" s="12">
        <v>42</v>
      </c>
    </row>
    <row r="32" spans="1:23" x14ac:dyDescent="0.25">
      <c r="A32" s="14">
        <v>8.6999999999999993</v>
      </c>
      <c r="B32" s="17">
        <v>41</v>
      </c>
      <c r="D32" s="14">
        <v>8.9</v>
      </c>
      <c r="E32" s="2">
        <v>41</v>
      </c>
      <c r="G32" s="14" t="s">
        <v>24</v>
      </c>
      <c r="H32" s="2">
        <v>41</v>
      </c>
      <c r="J32" s="14">
        <v>9.4</v>
      </c>
      <c r="K32" s="39">
        <v>41</v>
      </c>
      <c r="L32" s="40"/>
      <c r="M32" s="14">
        <v>9.5</v>
      </c>
      <c r="N32" s="20">
        <v>41</v>
      </c>
      <c r="P32" s="14">
        <v>9.5</v>
      </c>
      <c r="Q32" s="12">
        <v>41</v>
      </c>
      <c r="S32" s="14">
        <v>9.8000000000000007</v>
      </c>
      <c r="T32" s="12">
        <v>41</v>
      </c>
      <c r="V32" s="14" t="s">
        <v>25</v>
      </c>
      <c r="W32" s="12">
        <v>41</v>
      </c>
    </row>
    <row r="33" spans="1:23" x14ac:dyDescent="0.25">
      <c r="A33" s="14" t="s">
        <v>24</v>
      </c>
      <c r="B33" s="17">
        <v>40</v>
      </c>
      <c r="D33" s="14" t="s">
        <v>24</v>
      </c>
      <c r="E33" s="2">
        <v>40</v>
      </c>
      <c r="G33" s="14">
        <v>9.1999999999999993</v>
      </c>
      <c r="H33" s="2">
        <v>40</v>
      </c>
      <c r="J33" s="14" t="s">
        <v>24</v>
      </c>
      <c r="K33" s="39">
        <v>40</v>
      </c>
      <c r="L33" s="40"/>
      <c r="M33" s="14" t="s">
        <v>24</v>
      </c>
      <c r="N33" s="20">
        <v>40</v>
      </c>
      <c r="P33" s="14" t="s">
        <v>24</v>
      </c>
      <c r="Q33" s="12">
        <v>40</v>
      </c>
      <c r="S33" s="14" t="s">
        <v>24</v>
      </c>
      <c r="T33" s="12">
        <v>40</v>
      </c>
      <c r="V33" s="14">
        <v>10</v>
      </c>
      <c r="W33" s="12">
        <v>40</v>
      </c>
    </row>
    <row r="34" spans="1:23" x14ac:dyDescent="0.25">
      <c r="A34" s="14" t="s">
        <v>24</v>
      </c>
      <c r="B34" s="17">
        <v>39</v>
      </c>
      <c r="D34" s="14" t="s">
        <v>24</v>
      </c>
      <c r="E34" s="2">
        <v>39</v>
      </c>
      <c r="G34" s="14" t="s">
        <v>24</v>
      </c>
      <c r="H34" s="2">
        <v>39</v>
      </c>
      <c r="J34" s="14">
        <v>9.5</v>
      </c>
      <c r="K34" s="39">
        <v>39</v>
      </c>
      <c r="L34" s="40"/>
      <c r="M34" s="14">
        <v>9.6</v>
      </c>
      <c r="N34" s="20">
        <v>39</v>
      </c>
      <c r="P34" s="14">
        <v>9.6</v>
      </c>
      <c r="Q34" s="12">
        <v>39</v>
      </c>
      <c r="S34" s="14">
        <v>9.9</v>
      </c>
      <c r="T34" s="12">
        <v>39</v>
      </c>
      <c r="V34" s="14" t="s">
        <v>24</v>
      </c>
      <c r="W34" s="12">
        <v>39</v>
      </c>
    </row>
    <row r="35" spans="1:23" x14ac:dyDescent="0.25">
      <c r="A35" s="14">
        <v>8.8000000000000007</v>
      </c>
      <c r="B35" s="17">
        <v>38</v>
      </c>
      <c r="D35" s="14">
        <v>9</v>
      </c>
      <c r="E35" s="2">
        <v>38</v>
      </c>
      <c r="G35" s="14">
        <v>9.3000000000000007</v>
      </c>
      <c r="H35" s="2">
        <v>38</v>
      </c>
      <c r="J35" s="14" t="s">
        <v>24</v>
      </c>
      <c r="K35" s="39">
        <v>38</v>
      </c>
      <c r="L35" s="40"/>
      <c r="M35" s="14" t="s">
        <v>24</v>
      </c>
      <c r="N35" s="20">
        <v>38</v>
      </c>
      <c r="P35" s="14" t="s">
        <v>24</v>
      </c>
      <c r="Q35" s="12">
        <v>38</v>
      </c>
      <c r="S35" s="14" t="s">
        <v>24</v>
      </c>
      <c r="T35" s="12">
        <v>38</v>
      </c>
      <c r="V35" s="14">
        <v>10.1</v>
      </c>
      <c r="W35" s="12">
        <v>38</v>
      </c>
    </row>
    <row r="36" spans="1:23" x14ac:dyDescent="0.25">
      <c r="A36" s="14" t="s">
        <v>24</v>
      </c>
      <c r="B36" s="17">
        <v>37</v>
      </c>
      <c r="D36" s="14" t="s">
        <v>24</v>
      </c>
      <c r="E36" s="2">
        <v>37</v>
      </c>
      <c r="G36" s="14" t="s">
        <v>24</v>
      </c>
      <c r="H36" s="2">
        <v>37</v>
      </c>
      <c r="J36" s="14">
        <v>9.6</v>
      </c>
      <c r="K36" s="39">
        <v>37</v>
      </c>
      <c r="L36" s="40"/>
      <c r="M36" s="14">
        <v>9.6999999999999993</v>
      </c>
      <c r="N36" s="20">
        <v>37</v>
      </c>
      <c r="P36" s="14">
        <v>9.6999999999999993</v>
      </c>
      <c r="Q36" s="12">
        <v>37</v>
      </c>
      <c r="S36" s="14">
        <v>10</v>
      </c>
      <c r="T36" s="12">
        <v>37</v>
      </c>
      <c r="V36" s="14" t="s">
        <v>24</v>
      </c>
      <c r="W36" s="12">
        <v>37</v>
      </c>
    </row>
    <row r="37" spans="1:23" x14ac:dyDescent="0.25">
      <c r="A37" s="14">
        <v>8.9</v>
      </c>
      <c r="B37" s="17">
        <v>36</v>
      </c>
      <c r="D37" s="14">
        <v>9.1</v>
      </c>
      <c r="E37" s="2">
        <v>36</v>
      </c>
      <c r="G37" s="14">
        <v>9.4</v>
      </c>
      <c r="H37" s="2">
        <v>36</v>
      </c>
      <c r="J37" s="14" t="s">
        <v>24</v>
      </c>
      <c r="K37" s="39">
        <v>36</v>
      </c>
      <c r="L37" s="40"/>
      <c r="M37" s="14" t="s">
        <v>24</v>
      </c>
      <c r="N37" s="20">
        <v>36</v>
      </c>
      <c r="P37" s="14" t="s">
        <v>24</v>
      </c>
      <c r="Q37" s="12">
        <v>36</v>
      </c>
      <c r="S37" s="14" t="s">
        <v>24</v>
      </c>
      <c r="T37" s="12">
        <v>36</v>
      </c>
      <c r="V37" s="14">
        <v>10.199999999999999</v>
      </c>
      <c r="W37" s="12">
        <v>36</v>
      </c>
    </row>
    <row r="38" spans="1:23" x14ac:dyDescent="0.25">
      <c r="A38" s="14" t="s">
        <v>24</v>
      </c>
      <c r="B38" s="17">
        <v>35</v>
      </c>
      <c r="D38" s="14" t="s">
        <v>24</v>
      </c>
      <c r="E38" s="2">
        <v>35</v>
      </c>
      <c r="G38" s="14" t="s">
        <v>24</v>
      </c>
      <c r="H38" s="2">
        <v>35</v>
      </c>
      <c r="J38" s="14">
        <v>9.6999999999999993</v>
      </c>
      <c r="K38" s="39">
        <v>35</v>
      </c>
      <c r="L38" s="40"/>
      <c r="M38" s="14">
        <v>9.8000000000000007</v>
      </c>
      <c r="N38" s="20">
        <v>35</v>
      </c>
      <c r="P38" s="14">
        <v>9.8000000000000007</v>
      </c>
      <c r="Q38" s="12">
        <v>35</v>
      </c>
      <c r="S38" s="14">
        <v>10.1</v>
      </c>
      <c r="T38" s="12">
        <v>35</v>
      </c>
      <c r="V38" s="14" t="s">
        <v>24</v>
      </c>
      <c r="W38" s="12">
        <v>35</v>
      </c>
    </row>
    <row r="39" spans="1:23" x14ac:dyDescent="0.25">
      <c r="A39" s="14">
        <v>9</v>
      </c>
      <c r="B39" s="17">
        <v>34</v>
      </c>
      <c r="D39" s="14">
        <v>9.1999999999999993</v>
      </c>
      <c r="E39" s="2">
        <v>34</v>
      </c>
      <c r="G39" s="14">
        <v>9.5</v>
      </c>
      <c r="H39" s="2">
        <v>34</v>
      </c>
      <c r="J39" s="14" t="s">
        <v>24</v>
      </c>
      <c r="K39" s="39">
        <v>34</v>
      </c>
      <c r="L39" s="40"/>
      <c r="M39" s="14" t="s">
        <v>24</v>
      </c>
      <c r="N39" s="20">
        <v>34</v>
      </c>
      <c r="P39" s="14" t="s">
        <v>24</v>
      </c>
      <c r="Q39" s="12">
        <v>34</v>
      </c>
      <c r="S39" s="14" t="s">
        <v>24</v>
      </c>
      <c r="T39" s="12">
        <v>34</v>
      </c>
      <c r="V39" s="14">
        <v>10.3</v>
      </c>
      <c r="W39" s="12">
        <v>34</v>
      </c>
    </row>
    <row r="40" spans="1:23" x14ac:dyDescent="0.25">
      <c r="A40" s="14" t="s">
        <v>24</v>
      </c>
      <c r="B40" s="17">
        <v>33</v>
      </c>
      <c r="D40" s="14" t="s">
        <v>24</v>
      </c>
      <c r="E40" s="2">
        <v>33</v>
      </c>
      <c r="G40" s="14" t="s">
        <v>24</v>
      </c>
      <c r="H40" s="2">
        <v>33</v>
      </c>
      <c r="J40" s="14">
        <v>9.8000000000000007</v>
      </c>
      <c r="K40" s="39">
        <v>33</v>
      </c>
      <c r="L40" s="40"/>
      <c r="M40" s="14">
        <v>9.9</v>
      </c>
      <c r="N40" s="20">
        <v>33</v>
      </c>
      <c r="P40" s="14">
        <v>9.9</v>
      </c>
      <c r="Q40" s="12">
        <v>33</v>
      </c>
      <c r="S40" s="14">
        <v>10.199999999999999</v>
      </c>
      <c r="T40" s="12">
        <v>33</v>
      </c>
      <c r="V40" s="14" t="s">
        <v>24</v>
      </c>
      <c r="W40" s="12">
        <v>33</v>
      </c>
    </row>
    <row r="41" spans="1:23" x14ac:dyDescent="0.25">
      <c r="A41" s="14">
        <v>9.1</v>
      </c>
      <c r="B41" s="17">
        <v>32</v>
      </c>
      <c r="D41" s="14">
        <v>9.3000000000000007</v>
      </c>
      <c r="E41" s="2">
        <v>32</v>
      </c>
      <c r="G41" s="14">
        <v>9.6</v>
      </c>
      <c r="H41" s="2">
        <v>32</v>
      </c>
      <c r="J41" s="14" t="s">
        <v>24</v>
      </c>
      <c r="K41" s="39">
        <v>32</v>
      </c>
      <c r="L41" s="40"/>
      <c r="M41" s="14" t="s">
        <v>24</v>
      </c>
      <c r="N41" s="20">
        <v>32</v>
      </c>
      <c r="P41" s="14" t="s">
        <v>24</v>
      </c>
      <c r="Q41" s="12">
        <v>32</v>
      </c>
      <c r="S41" s="14" t="s">
        <v>24</v>
      </c>
      <c r="T41" s="12">
        <v>32</v>
      </c>
      <c r="V41" s="14">
        <v>10.4</v>
      </c>
      <c r="W41" s="12">
        <v>32</v>
      </c>
    </row>
    <row r="42" spans="1:23" x14ac:dyDescent="0.25">
      <c r="A42" s="14" t="s">
        <v>24</v>
      </c>
      <c r="B42" s="17">
        <v>31</v>
      </c>
      <c r="D42" s="14" t="s">
        <v>24</v>
      </c>
      <c r="E42" s="2">
        <v>31</v>
      </c>
      <c r="G42" s="14" t="s">
        <v>24</v>
      </c>
      <c r="H42" s="2">
        <v>31</v>
      </c>
      <c r="J42" s="14">
        <v>9.9</v>
      </c>
      <c r="K42" s="39">
        <v>31</v>
      </c>
      <c r="L42" s="40"/>
      <c r="M42" s="14">
        <v>10</v>
      </c>
      <c r="N42" s="20">
        <v>31</v>
      </c>
      <c r="P42" s="14">
        <v>10</v>
      </c>
      <c r="Q42" s="12">
        <v>31</v>
      </c>
      <c r="S42" s="14">
        <v>10.3</v>
      </c>
      <c r="T42" s="12">
        <v>31</v>
      </c>
      <c r="V42" s="14" t="s">
        <v>24</v>
      </c>
      <c r="W42" s="12">
        <v>31</v>
      </c>
    </row>
    <row r="43" spans="1:23" x14ac:dyDescent="0.25">
      <c r="A43" s="14">
        <v>9.1999999999999993</v>
      </c>
      <c r="B43" s="17">
        <v>30</v>
      </c>
      <c r="D43" s="14">
        <v>9.4</v>
      </c>
      <c r="E43" s="2">
        <v>30</v>
      </c>
      <c r="G43" s="14">
        <v>9.6999999999999993</v>
      </c>
      <c r="H43" s="2">
        <v>30</v>
      </c>
      <c r="J43" s="14" t="s">
        <v>24</v>
      </c>
      <c r="K43" s="39">
        <v>30</v>
      </c>
      <c r="L43" s="40"/>
      <c r="M43" s="14" t="s">
        <v>24</v>
      </c>
      <c r="N43" s="20">
        <v>30</v>
      </c>
      <c r="P43" s="14" t="s">
        <v>24</v>
      </c>
      <c r="Q43" s="12">
        <v>30</v>
      </c>
      <c r="S43" s="14" t="s">
        <v>24</v>
      </c>
      <c r="T43" s="12">
        <v>30</v>
      </c>
      <c r="V43" s="14">
        <v>10.5</v>
      </c>
      <c r="W43" s="12">
        <v>30</v>
      </c>
    </row>
    <row r="44" spans="1:23" x14ac:dyDescent="0.25">
      <c r="A44" s="14" t="s">
        <v>24</v>
      </c>
      <c r="B44" s="17">
        <v>29</v>
      </c>
      <c r="D44" s="14"/>
      <c r="E44" s="2">
        <v>29</v>
      </c>
      <c r="G44" s="14" t="s">
        <v>24</v>
      </c>
      <c r="H44" s="2">
        <v>29</v>
      </c>
      <c r="J44" s="14">
        <v>10</v>
      </c>
      <c r="K44" s="39">
        <v>29</v>
      </c>
      <c r="L44" s="40"/>
      <c r="M44" s="14">
        <v>10.1</v>
      </c>
      <c r="N44" s="20">
        <v>29</v>
      </c>
      <c r="P44" s="14">
        <v>10.1</v>
      </c>
      <c r="Q44" s="12">
        <v>29</v>
      </c>
      <c r="S44" s="14">
        <v>10.4</v>
      </c>
      <c r="T44" s="12">
        <v>29</v>
      </c>
      <c r="V44" s="14" t="s">
        <v>24</v>
      </c>
      <c r="W44" s="12">
        <v>29</v>
      </c>
    </row>
    <row r="45" spans="1:23" x14ac:dyDescent="0.25">
      <c r="A45" s="14">
        <v>9.3000000000000007</v>
      </c>
      <c r="B45" s="17">
        <v>28</v>
      </c>
      <c r="D45" s="14">
        <v>9.5</v>
      </c>
      <c r="E45" s="2">
        <v>28</v>
      </c>
      <c r="G45" s="14">
        <v>9.8000000000000007</v>
      </c>
      <c r="H45" s="2">
        <v>28</v>
      </c>
      <c r="J45" s="14" t="s">
        <v>24</v>
      </c>
      <c r="K45" s="39">
        <v>28</v>
      </c>
      <c r="L45" s="40"/>
      <c r="M45" s="14" t="s">
        <v>24</v>
      </c>
      <c r="N45" s="20">
        <v>28</v>
      </c>
      <c r="P45" s="14" t="s">
        <v>24</v>
      </c>
      <c r="Q45" s="12">
        <v>28</v>
      </c>
      <c r="S45" s="14" t="s">
        <v>24</v>
      </c>
      <c r="T45" s="12">
        <v>28</v>
      </c>
      <c r="V45" s="14">
        <v>10.6</v>
      </c>
      <c r="W45" s="12">
        <v>28</v>
      </c>
    </row>
    <row r="46" spans="1:23" x14ac:dyDescent="0.25">
      <c r="A46" s="14" t="s">
        <v>24</v>
      </c>
      <c r="B46" s="17">
        <v>27</v>
      </c>
      <c r="D46" s="14" t="s">
        <v>24</v>
      </c>
      <c r="E46" s="2">
        <v>27</v>
      </c>
      <c r="G46" s="14" t="s">
        <v>24</v>
      </c>
      <c r="H46" s="2">
        <v>27</v>
      </c>
      <c r="J46" s="14">
        <v>10.1</v>
      </c>
      <c r="K46" s="39">
        <v>27</v>
      </c>
      <c r="L46" s="40"/>
      <c r="M46" s="14">
        <v>10.199999999999999</v>
      </c>
      <c r="N46" s="20">
        <v>27</v>
      </c>
      <c r="P46" s="14">
        <v>10.199999999999999</v>
      </c>
      <c r="Q46" s="12">
        <v>27</v>
      </c>
      <c r="S46" s="14">
        <v>10.5</v>
      </c>
      <c r="T46" s="12">
        <v>27</v>
      </c>
      <c r="V46" s="14" t="s">
        <v>24</v>
      </c>
      <c r="W46" s="12">
        <v>27</v>
      </c>
    </row>
    <row r="47" spans="1:23" x14ac:dyDescent="0.25">
      <c r="A47" s="14">
        <v>9.4</v>
      </c>
      <c r="B47" s="17">
        <v>26</v>
      </c>
      <c r="D47" s="14">
        <v>9.6</v>
      </c>
      <c r="E47" s="2">
        <v>26</v>
      </c>
      <c r="G47" s="14">
        <v>9.9</v>
      </c>
      <c r="H47" s="2">
        <v>26</v>
      </c>
      <c r="J47" s="14" t="s">
        <v>24</v>
      </c>
      <c r="K47" s="39">
        <v>26</v>
      </c>
      <c r="L47" s="40"/>
      <c r="M47" s="14" t="s">
        <v>24</v>
      </c>
      <c r="N47" s="20">
        <v>26</v>
      </c>
      <c r="P47" s="14" t="s">
        <v>24</v>
      </c>
      <c r="Q47" s="12">
        <v>26</v>
      </c>
      <c r="S47" s="14" t="s">
        <v>24</v>
      </c>
      <c r="T47" s="12">
        <v>26</v>
      </c>
      <c r="V47" s="14">
        <v>10.7</v>
      </c>
      <c r="W47" s="12">
        <v>26</v>
      </c>
    </row>
    <row r="48" spans="1:23" x14ac:dyDescent="0.25">
      <c r="A48" s="14" t="s">
        <v>24</v>
      </c>
      <c r="B48" s="17">
        <v>25</v>
      </c>
      <c r="D48" s="14" t="s">
        <v>24</v>
      </c>
      <c r="E48" s="2">
        <v>25</v>
      </c>
      <c r="G48" s="14" t="s">
        <v>24</v>
      </c>
      <c r="H48" s="2">
        <v>25</v>
      </c>
      <c r="J48" s="14">
        <v>10.199999999999999</v>
      </c>
      <c r="K48" s="39">
        <v>25</v>
      </c>
      <c r="L48" s="40"/>
      <c r="M48" s="14">
        <v>10.3</v>
      </c>
      <c r="N48" s="20">
        <v>25</v>
      </c>
      <c r="P48" s="14">
        <v>10.3</v>
      </c>
      <c r="Q48" s="12">
        <v>25</v>
      </c>
      <c r="S48" s="14">
        <v>10.6</v>
      </c>
      <c r="T48" s="12">
        <v>25</v>
      </c>
      <c r="V48" s="14" t="s">
        <v>24</v>
      </c>
      <c r="W48" s="12">
        <v>25</v>
      </c>
    </row>
    <row r="49" spans="1:23" x14ac:dyDescent="0.25">
      <c r="A49" s="14">
        <v>9.5</v>
      </c>
      <c r="B49" s="17">
        <v>24</v>
      </c>
      <c r="D49" s="14">
        <v>9.6999999999999993</v>
      </c>
      <c r="E49" s="2">
        <v>24</v>
      </c>
      <c r="G49" s="14">
        <v>10</v>
      </c>
      <c r="H49" s="2">
        <v>24</v>
      </c>
      <c r="J49" s="14" t="s">
        <v>24</v>
      </c>
      <c r="K49" s="39">
        <v>24</v>
      </c>
      <c r="L49" s="40"/>
      <c r="M49" s="14" t="s">
        <v>24</v>
      </c>
      <c r="N49" s="20">
        <v>24</v>
      </c>
      <c r="P49" s="14" t="s">
        <v>24</v>
      </c>
      <c r="Q49" s="12">
        <v>24</v>
      </c>
      <c r="S49" s="14" t="s">
        <v>24</v>
      </c>
      <c r="T49" s="12">
        <v>24</v>
      </c>
      <c r="V49" s="14">
        <v>10.8</v>
      </c>
      <c r="W49" s="12">
        <v>24</v>
      </c>
    </row>
    <row r="50" spans="1:23" x14ac:dyDescent="0.25">
      <c r="A50" s="14" t="s">
        <v>24</v>
      </c>
      <c r="B50" s="17">
        <v>23</v>
      </c>
      <c r="D50" s="14" t="s">
        <v>24</v>
      </c>
      <c r="E50" s="2">
        <v>23</v>
      </c>
      <c r="G50" s="14" t="s">
        <v>24</v>
      </c>
      <c r="H50" s="2">
        <v>23</v>
      </c>
      <c r="J50" s="14">
        <v>10.3</v>
      </c>
      <c r="K50" s="39">
        <v>23</v>
      </c>
      <c r="L50" s="40"/>
      <c r="M50" s="14">
        <v>10.4</v>
      </c>
      <c r="N50" s="20">
        <v>23</v>
      </c>
      <c r="P50" s="14">
        <v>10.4</v>
      </c>
      <c r="Q50" s="12">
        <v>23</v>
      </c>
      <c r="S50" s="14">
        <v>10.7</v>
      </c>
      <c r="T50" s="12">
        <v>23</v>
      </c>
      <c r="V50" s="14">
        <v>10.9</v>
      </c>
      <c r="W50" s="12">
        <v>23</v>
      </c>
    </row>
    <row r="51" spans="1:23" x14ac:dyDescent="0.25">
      <c r="A51" s="14">
        <v>9.6</v>
      </c>
      <c r="B51" s="17">
        <v>22</v>
      </c>
      <c r="D51" s="14">
        <v>9.8000000000000007</v>
      </c>
      <c r="E51" s="2">
        <v>22</v>
      </c>
      <c r="G51" s="14">
        <v>10.1</v>
      </c>
      <c r="H51" s="2">
        <v>22</v>
      </c>
      <c r="J51" s="14">
        <v>10.4</v>
      </c>
      <c r="K51" s="39">
        <v>22</v>
      </c>
      <c r="L51" s="40"/>
      <c r="M51" s="14" t="s">
        <v>24</v>
      </c>
      <c r="N51" s="20">
        <v>22</v>
      </c>
      <c r="P51" s="14" t="s">
        <v>24</v>
      </c>
      <c r="Q51" s="12">
        <v>22</v>
      </c>
      <c r="S51" s="14" t="s">
        <v>24</v>
      </c>
      <c r="T51" s="12">
        <v>22</v>
      </c>
      <c r="V51" s="14">
        <v>11</v>
      </c>
      <c r="W51" s="12">
        <v>22</v>
      </c>
    </row>
    <row r="52" spans="1:23" x14ac:dyDescent="0.25">
      <c r="A52" s="14" t="s">
        <v>24</v>
      </c>
      <c r="B52" s="17">
        <v>21</v>
      </c>
      <c r="D52" s="14" t="s">
        <v>24</v>
      </c>
      <c r="E52" s="2">
        <v>21</v>
      </c>
      <c r="G52" s="14" t="s">
        <v>24</v>
      </c>
      <c r="H52" s="2">
        <v>21</v>
      </c>
      <c r="J52" s="14">
        <v>10.5</v>
      </c>
      <c r="K52" s="39">
        <v>21</v>
      </c>
      <c r="L52" s="40"/>
      <c r="M52" s="14">
        <v>10.5</v>
      </c>
      <c r="N52" s="20">
        <v>21</v>
      </c>
      <c r="P52" s="14">
        <v>10.5</v>
      </c>
      <c r="Q52" s="12">
        <v>21</v>
      </c>
      <c r="S52" s="14">
        <v>10.8</v>
      </c>
      <c r="T52" s="12">
        <v>21</v>
      </c>
      <c r="V52" s="14">
        <v>11.1</v>
      </c>
      <c r="W52" s="12">
        <v>21</v>
      </c>
    </row>
    <row r="53" spans="1:23" x14ac:dyDescent="0.25">
      <c r="A53" s="14">
        <v>9.6999999999999993</v>
      </c>
      <c r="B53" s="17">
        <v>20</v>
      </c>
      <c r="D53" s="14">
        <v>9.9</v>
      </c>
      <c r="E53" s="2">
        <v>20</v>
      </c>
      <c r="G53" s="14">
        <v>10.199999999999999</v>
      </c>
      <c r="H53" s="2">
        <v>20</v>
      </c>
      <c r="J53" s="14">
        <v>10.6</v>
      </c>
      <c r="K53" s="39">
        <v>20</v>
      </c>
      <c r="L53" s="40"/>
      <c r="M53" s="14">
        <v>10.6</v>
      </c>
      <c r="N53" s="20">
        <v>20</v>
      </c>
      <c r="P53" s="14">
        <v>10.6</v>
      </c>
      <c r="Q53" s="12">
        <v>20</v>
      </c>
      <c r="S53" s="14" t="s">
        <v>24</v>
      </c>
      <c r="T53" s="12">
        <v>20</v>
      </c>
      <c r="V53" s="14">
        <v>11.2</v>
      </c>
      <c r="W53" s="12">
        <v>20</v>
      </c>
    </row>
    <row r="54" spans="1:23" x14ac:dyDescent="0.25">
      <c r="A54" s="14" t="s">
        <v>24</v>
      </c>
      <c r="B54" s="17">
        <v>19</v>
      </c>
      <c r="D54" s="14" t="s">
        <v>24</v>
      </c>
      <c r="E54" s="2">
        <v>19</v>
      </c>
      <c r="G54" s="14" t="s">
        <v>24</v>
      </c>
      <c r="H54" s="2">
        <v>19</v>
      </c>
      <c r="J54" s="14">
        <v>10.7</v>
      </c>
      <c r="K54" s="39">
        <v>19</v>
      </c>
      <c r="L54" s="40"/>
      <c r="M54" s="14">
        <v>10.7</v>
      </c>
      <c r="N54" s="20">
        <v>19</v>
      </c>
      <c r="P54" s="14">
        <v>10.7</v>
      </c>
      <c r="Q54" s="12">
        <v>19</v>
      </c>
      <c r="S54" s="14">
        <v>10.9</v>
      </c>
      <c r="T54" s="12">
        <v>19</v>
      </c>
      <c r="V54" s="14">
        <v>11.3</v>
      </c>
      <c r="W54" s="12">
        <v>19</v>
      </c>
    </row>
    <row r="55" spans="1:23" x14ac:dyDescent="0.25">
      <c r="A55" s="14">
        <v>9.8000000000000007</v>
      </c>
      <c r="B55" s="17">
        <v>18</v>
      </c>
      <c r="D55" s="14">
        <v>10</v>
      </c>
      <c r="E55" s="2">
        <v>18</v>
      </c>
      <c r="G55" s="14">
        <v>10.3</v>
      </c>
      <c r="H55" s="2">
        <v>18</v>
      </c>
      <c r="J55" s="14">
        <v>10.8</v>
      </c>
      <c r="K55" s="39">
        <v>18</v>
      </c>
      <c r="L55" s="40"/>
      <c r="M55" s="14">
        <v>10.8</v>
      </c>
      <c r="N55" s="20">
        <v>18</v>
      </c>
      <c r="P55" s="14">
        <v>10.8</v>
      </c>
      <c r="Q55" s="12">
        <v>18</v>
      </c>
      <c r="S55" s="14">
        <v>11</v>
      </c>
      <c r="T55" s="12">
        <v>18</v>
      </c>
      <c r="V55" s="14">
        <v>11.4</v>
      </c>
      <c r="W55" s="12">
        <v>18</v>
      </c>
    </row>
    <row r="56" spans="1:23" x14ac:dyDescent="0.25">
      <c r="A56" s="14" t="s">
        <v>24</v>
      </c>
      <c r="B56" s="17">
        <v>17</v>
      </c>
      <c r="D56" s="14" t="s">
        <v>24</v>
      </c>
      <c r="E56" s="2">
        <v>17</v>
      </c>
      <c r="G56" s="14" t="s">
        <v>24</v>
      </c>
      <c r="H56" s="2">
        <v>17</v>
      </c>
      <c r="J56" s="14">
        <v>10.9</v>
      </c>
      <c r="K56" s="39">
        <v>17</v>
      </c>
      <c r="L56" s="40"/>
      <c r="M56" s="14">
        <v>10.9</v>
      </c>
      <c r="N56" s="20">
        <v>17</v>
      </c>
      <c r="P56" s="14">
        <v>10.9</v>
      </c>
      <c r="Q56" s="12">
        <v>17</v>
      </c>
      <c r="S56" s="14">
        <v>11.1</v>
      </c>
      <c r="T56" s="12">
        <v>17</v>
      </c>
      <c r="V56" s="14">
        <v>11.5</v>
      </c>
      <c r="W56" s="12">
        <v>17</v>
      </c>
    </row>
    <row r="57" spans="1:23" x14ac:dyDescent="0.25">
      <c r="A57" s="14">
        <v>9.9</v>
      </c>
      <c r="B57" s="17">
        <v>16</v>
      </c>
      <c r="D57" s="14">
        <v>10.1</v>
      </c>
      <c r="E57" s="2">
        <v>16</v>
      </c>
      <c r="G57" s="14">
        <v>10.4</v>
      </c>
      <c r="H57" s="2">
        <v>16</v>
      </c>
      <c r="J57" s="14">
        <v>11</v>
      </c>
      <c r="K57" s="39">
        <v>16</v>
      </c>
      <c r="L57" s="40"/>
      <c r="M57" s="14">
        <v>11</v>
      </c>
      <c r="N57" s="20">
        <v>16</v>
      </c>
      <c r="P57" s="14">
        <v>11</v>
      </c>
      <c r="Q57" s="12">
        <v>16</v>
      </c>
      <c r="S57" s="14">
        <v>11.2</v>
      </c>
      <c r="T57" s="12">
        <v>16</v>
      </c>
      <c r="V57" s="14">
        <v>11.6</v>
      </c>
      <c r="W57" s="12">
        <v>16</v>
      </c>
    </row>
    <row r="58" spans="1:23" x14ac:dyDescent="0.25">
      <c r="A58" s="14" t="s">
        <v>24</v>
      </c>
      <c r="B58" s="17">
        <v>15</v>
      </c>
      <c r="D58" s="14">
        <v>10.199999999999999</v>
      </c>
      <c r="E58" s="2">
        <v>15</v>
      </c>
      <c r="G58" s="14">
        <v>10.5</v>
      </c>
      <c r="H58" s="2">
        <v>15</v>
      </c>
      <c r="J58" s="14">
        <v>11.1</v>
      </c>
      <c r="K58" s="39">
        <v>15</v>
      </c>
      <c r="L58" s="40"/>
      <c r="M58" s="14">
        <v>11.1</v>
      </c>
      <c r="N58" s="20">
        <v>15</v>
      </c>
      <c r="P58" s="14">
        <v>11.1</v>
      </c>
      <c r="Q58" s="12">
        <v>15</v>
      </c>
      <c r="S58" s="14">
        <v>11.3</v>
      </c>
      <c r="T58" s="12">
        <v>15</v>
      </c>
      <c r="V58" s="14">
        <v>11.7</v>
      </c>
      <c r="W58" s="12">
        <v>15</v>
      </c>
    </row>
    <row r="59" spans="1:23" x14ac:dyDescent="0.25">
      <c r="A59" s="14">
        <v>10</v>
      </c>
      <c r="B59" s="17">
        <v>14</v>
      </c>
      <c r="D59" s="14">
        <v>10.3</v>
      </c>
      <c r="E59" s="2">
        <v>14</v>
      </c>
      <c r="G59" s="14">
        <v>10.6</v>
      </c>
      <c r="H59" s="2">
        <v>14</v>
      </c>
      <c r="J59" s="14">
        <v>11.2</v>
      </c>
      <c r="K59" s="39">
        <v>14</v>
      </c>
      <c r="L59" s="40"/>
      <c r="M59" s="14">
        <v>11.2</v>
      </c>
      <c r="N59" s="20">
        <v>14</v>
      </c>
      <c r="P59" s="14">
        <v>11.2</v>
      </c>
      <c r="Q59" s="12">
        <v>14</v>
      </c>
      <c r="S59" s="14">
        <v>11.4</v>
      </c>
      <c r="T59" s="12">
        <v>14</v>
      </c>
      <c r="V59" s="14">
        <v>11.8</v>
      </c>
      <c r="W59" s="12">
        <v>14</v>
      </c>
    </row>
    <row r="60" spans="1:23" x14ac:dyDescent="0.25">
      <c r="A60" s="14" t="s">
        <v>24</v>
      </c>
      <c r="B60" s="17">
        <v>13</v>
      </c>
      <c r="D60" s="14">
        <v>10.4</v>
      </c>
      <c r="E60" s="2">
        <v>13</v>
      </c>
      <c r="G60" s="14">
        <v>10.7</v>
      </c>
      <c r="H60" s="2">
        <v>13</v>
      </c>
      <c r="J60" s="14">
        <v>11.3</v>
      </c>
      <c r="K60" s="39">
        <v>13</v>
      </c>
      <c r="L60" s="40"/>
      <c r="M60" s="14">
        <v>11.3</v>
      </c>
      <c r="N60" s="20">
        <v>13</v>
      </c>
      <c r="P60" s="14">
        <v>11.3</v>
      </c>
      <c r="Q60" s="12">
        <v>13</v>
      </c>
      <c r="S60" s="14">
        <v>11.5</v>
      </c>
      <c r="T60" s="12">
        <v>13</v>
      </c>
      <c r="V60" s="14">
        <v>11.9</v>
      </c>
      <c r="W60" s="12">
        <v>13</v>
      </c>
    </row>
    <row r="61" spans="1:23" x14ac:dyDescent="0.25">
      <c r="A61" s="14">
        <v>10.1</v>
      </c>
      <c r="B61" s="17">
        <v>12</v>
      </c>
      <c r="D61" s="14">
        <v>10.5</v>
      </c>
      <c r="E61" s="2">
        <v>12</v>
      </c>
      <c r="G61" s="14">
        <v>10.8</v>
      </c>
      <c r="H61" s="2">
        <v>12</v>
      </c>
      <c r="J61" s="14">
        <v>11.4</v>
      </c>
      <c r="K61" s="39">
        <v>12</v>
      </c>
      <c r="L61" s="40"/>
      <c r="M61" s="14">
        <v>11.4</v>
      </c>
      <c r="N61" s="20">
        <v>12</v>
      </c>
      <c r="P61" s="14">
        <v>11.4</v>
      </c>
      <c r="Q61" s="12">
        <v>12</v>
      </c>
      <c r="S61" s="14">
        <v>11.6</v>
      </c>
      <c r="T61" s="12">
        <v>12</v>
      </c>
      <c r="V61" s="14">
        <v>12</v>
      </c>
      <c r="W61" s="12">
        <v>12</v>
      </c>
    </row>
    <row r="62" spans="1:23" x14ac:dyDescent="0.25">
      <c r="A62" s="14" t="s">
        <v>24</v>
      </c>
      <c r="B62" s="17">
        <v>11</v>
      </c>
      <c r="D62" s="14">
        <v>10.6</v>
      </c>
      <c r="E62" s="2">
        <v>11</v>
      </c>
      <c r="G62" s="14">
        <v>10.9</v>
      </c>
      <c r="H62" s="2">
        <v>11</v>
      </c>
      <c r="J62" s="14">
        <v>11.5</v>
      </c>
      <c r="K62" s="39">
        <v>11</v>
      </c>
      <c r="L62" s="40"/>
      <c r="M62" s="14">
        <v>11.5</v>
      </c>
      <c r="N62" s="20">
        <v>11</v>
      </c>
      <c r="P62" s="14">
        <v>11.5</v>
      </c>
      <c r="Q62" s="12">
        <v>11</v>
      </c>
      <c r="S62" s="14">
        <v>11.7</v>
      </c>
      <c r="T62" s="12">
        <v>11</v>
      </c>
      <c r="V62" s="14">
        <v>12.1</v>
      </c>
      <c r="W62" s="12">
        <v>11</v>
      </c>
    </row>
    <row r="63" spans="1:23" x14ac:dyDescent="0.25">
      <c r="A63" s="14">
        <v>10.199999999999999</v>
      </c>
      <c r="B63" s="17">
        <v>10</v>
      </c>
      <c r="D63" s="14">
        <v>10.7</v>
      </c>
      <c r="E63" s="2">
        <v>10</v>
      </c>
      <c r="G63" s="14">
        <v>11</v>
      </c>
      <c r="H63" s="2">
        <v>10</v>
      </c>
      <c r="J63" s="14">
        <v>11.6</v>
      </c>
      <c r="K63" s="39">
        <v>10</v>
      </c>
      <c r="L63" s="40"/>
      <c r="M63" s="14">
        <v>11.6</v>
      </c>
      <c r="N63" s="20">
        <v>10</v>
      </c>
      <c r="P63" s="14">
        <v>11.6</v>
      </c>
      <c r="Q63" s="12">
        <v>10</v>
      </c>
      <c r="S63" s="14">
        <v>11.8</v>
      </c>
      <c r="T63" s="12">
        <v>10</v>
      </c>
      <c r="V63" s="14">
        <v>12.2</v>
      </c>
      <c r="W63" s="12">
        <v>10</v>
      </c>
    </row>
    <row r="64" spans="1:23" x14ac:dyDescent="0.25">
      <c r="A64" s="14">
        <v>10.3</v>
      </c>
      <c r="B64" s="17">
        <v>9</v>
      </c>
      <c r="D64" s="14">
        <v>10.8</v>
      </c>
      <c r="E64" s="2">
        <v>9</v>
      </c>
      <c r="G64" s="14">
        <v>11.1</v>
      </c>
      <c r="H64" s="2">
        <v>9</v>
      </c>
      <c r="J64" s="14">
        <v>11.7</v>
      </c>
      <c r="K64" s="39">
        <v>9</v>
      </c>
      <c r="L64" s="40"/>
      <c r="M64" s="14">
        <v>11.7</v>
      </c>
      <c r="N64" s="20">
        <v>9</v>
      </c>
      <c r="P64" s="14">
        <v>11.7</v>
      </c>
      <c r="Q64" s="12">
        <v>9</v>
      </c>
      <c r="S64" s="14">
        <v>11.9</v>
      </c>
      <c r="T64" s="12">
        <v>9</v>
      </c>
      <c r="V64" s="14">
        <v>12.3</v>
      </c>
      <c r="W64" s="12">
        <v>9</v>
      </c>
    </row>
    <row r="65" spans="1:23" x14ac:dyDescent="0.25">
      <c r="A65" s="14">
        <v>10.4</v>
      </c>
      <c r="B65" s="17">
        <v>8</v>
      </c>
      <c r="D65" s="14">
        <v>10.9</v>
      </c>
      <c r="E65" s="2">
        <v>8</v>
      </c>
      <c r="G65" s="14">
        <v>11.2</v>
      </c>
      <c r="H65" s="2">
        <v>8</v>
      </c>
      <c r="J65" s="14">
        <v>11.8</v>
      </c>
      <c r="K65" s="39">
        <v>8</v>
      </c>
      <c r="L65" s="40"/>
      <c r="M65" s="14">
        <v>11.8</v>
      </c>
      <c r="N65" s="20">
        <v>8</v>
      </c>
      <c r="P65" s="14">
        <v>11.8</v>
      </c>
      <c r="Q65" s="12">
        <v>8</v>
      </c>
      <c r="S65" s="14">
        <v>12</v>
      </c>
      <c r="T65" s="12">
        <v>8</v>
      </c>
      <c r="V65" s="14">
        <v>12.4</v>
      </c>
      <c r="W65" s="12">
        <v>8</v>
      </c>
    </row>
    <row r="66" spans="1:23" x14ac:dyDescent="0.25">
      <c r="A66" s="14">
        <v>10.5</v>
      </c>
      <c r="B66" s="17">
        <v>7</v>
      </c>
      <c r="D66" s="14">
        <v>11</v>
      </c>
      <c r="E66" s="2">
        <v>7</v>
      </c>
      <c r="G66" s="14">
        <v>11.3</v>
      </c>
      <c r="H66" s="2">
        <v>7</v>
      </c>
      <c r="J66" s="14">
        <v>11.9</v>
      </c>
      <c r="K66" s="39">
        <v>7</v>
      </c>
      <c r="L66" s="40"/>
      <c r="M66" s="14">
        <v>11.9</v>
      </c>
      <c r="N66" s="20">
        <v>7</v>
      </c>
      <c r="P66" s="14">
        <v>11.9</v>
      </c>
      <c r="Q66" s="12">
        <v>7</v>
      </c>
      <c r="S66" s="14">
        <v>12.1</v>
      </c>
      <c r="T66" s="12">
        <v>7</v>
      </c>
      <c r="V66" s="14">
        <v>12.5</v>
      </c>
      <c r="W66" s="12">
        <v>7</v>
      </c>
    </row>
    <row r="67" spans="1:23" x14ac:dyDescent="0.25">
      <c r="A67" s="14">
        <v>10.6</v>
      </c>
      <c r="B67" s="17">
        <v>6</v>
      </c>
      <c r="D67" s="14">
        <v>11.1</v>
      </c>
      <c r="E67" s="2">
        <v>6</v>
      </c>
      <c r="G67" s="14">
        <v>11.4</v>
      </c>
      <c r="H67" s="2">
        <v>6</v>
      </c>
      <c r="J67" s="14">
        <v>12</v>
      </c>
      <c r="K67" s="39">
        <v>6</v>
      </c>
      <c r="L67" s="40"/>
      <c r="M67" s="14">
        <v>12</v>
      </c>
      <c r="N67" s="20">
        <v>6</v>
      </c>
      <c r="P67" s="14">
        <v>12</v>
      </c>
      <c r="Q67" s="12">
        <v>6</v>
      </c>
      <c r="S67" s="14">
        <v>12.3</v>
      </c>
      <c r="T67" s="12">
        <v>6</v>
      </c>
      <c r="V67" s="14">
        <v>12.6</v>
      </c>
      <c r="W67" s="12">
        <v>6</v>
      </c>
    </row>
    <row r="68" spans="1:23" x14ac:dyDescent="0.25">
      <c r="A68" s="14">
        <v>10.7</v>
      </c>
      <c r="B68" s="17">
        <v>5</v>
      </c>
      <c r="D68" s="14">
        <v>11.2</v>
      </c>
      <c r="E68" s="2">
        <v>5</v>
      </c>
      <c r="G68" s="14">
        <v>11.5</v>
      </c>
      <c r="H68" s="2">
        <v>5</v>
      </c>
      <c r="J68" s="14">
        <v>12.1</v>
      </c>
      <c r="K68" s="39">
        <v>5</v>
      </c>
      <c r="L68" s="40"/>
      <c r="M68" s="14">
        <v>12.1</v>
      </c>
      <c r="N68" s="20">
        <v>5</v>
      </c>
      <c r="P68" s="14">
        <v>12.1</v>
      </c>
      <c r="Q68" s="12">
        <v>5</v>
      </c>
      <c r="S68" s="14">
        <v>12.5</v>
      </c>
      <c r="T68" s="12">
        <v>5</v>
      </c>
      <c r="V68" s="14">
        <v>12.8</v>
      </c>
      <c r="W68" s="12">
        <v>5</v>
      </c>
    </row>
    <row r="69" spans="1:23" x14ac:dyDescent="0.25">
      <c r="A69" s="14">
        <v>10.9</v>
      </c>
      <c r="B69" s="17">
        <v>4</v>
      </c>
      <c r="D69" s="14">
        <v>11.3</v>
      </c>
      <c r="E69" s="2">
        <v>4</v>
      </c>
      <c r="G69" s="14">
        <v>11.6</v>
      </c>
      <c r="H69" s="2">
        <v>4</v>
      </c>
      <c r="J69" s="14">
        <v>12.2</v>
      </c>
      <c r="K69" s="39">
        <v>4</v>
      </c>
      <c r="L69" s="40"/>
      <c r="M69" s="14">
        <v>12.3</v>
      </c>
      <c r="N69" s="20">
        <v>4</v>
      </c>
      <c r="P69" s="14">
        <v>12.3</v>
      </c>
      <c r="Q69" s="12">
        <v>4</v>
      </c>
      <c r="S69" s="14">
        <v>12.7</v>
      </c>
      <c r="T69" s="12">
        <v>4</v>
      </c>
      <c r="V69" s="14">
        <v>13</v>
      </c>
      <c r="W69" s="12">
        <v>4</v>
      </c>
    </row>
    <row r="70" spans="1:23" x14ac:dyDescent="0.25">
      <c r="A70" s="14">
        <v>11.1</v>
      </c>
      <c r="B70" s="17">
        <v>3</v>
      </c>
      <c r="D70" s="14">
        <v>11.4</v>
      </c>
      <c r="E70" s="2">
        <v>3</v>
      </c>
      <c r="G70" s="14">
        <v>11.8</v>
      </c>
      <c r="H70" s="2">
        <v>3</v>
      </c>
      <c r="J70" s="14">
        <v>12.4</v>
      </c>
      <c r="K70" s="39">
        <v>3</v>
      </c>
      <c r="L70" s="40"/>
      <c r="M70" s="14">
        <v>12.5</v>
      </c>
      <c r="N70" s="20">
        <v>3</v>
      </c>
      <c r="P70" s="14">
        <v>12.5</v>
      </c>
      <c r="Q70" s="12">
        <v>3</v>
      </c>
      <c r="S70" s="14">
        <v>12.9</v>
      </c>
      <c r="T70" s="12">
        <v>3</v>
      </c>
      <c r="V70" s="14">
        <v>13.2</v>
      </c>
      <c r="W70" s="12">
        <v>3</v>
      </c>
    </row>
    <row r="71" spans="1:23" x14ac:dyDescent="0.25">
      <c r="A71" s="14">
        <v>11.3</v>
      </c>
      <c r="B71" s="17">
        <v>2</v>
      </c>
      <c r="D71" s="14">
        <v>11.6</v>
      </c>
      <c r="E71" s="2">
        <v>2</v>
      </c>
      <c r="G71" s="14">
        <v>12</v>
      </c>
      <c r="H71" s="2">
        <v>2</v>
      </c>
      <c r="J71" s="14">
        <v>12.6</v>
      </c>
      <c r="K71" s="39">
        <v>2</v>
      </c>
      <c r="L71" s="40"/>
      <c r="M71" s="14">
        <v>12.7</v>
      </c>
      <c r="N71" s="20">
        <v>2</v>
      </c>
      <c r="P71" s="14">
        <v>12.7</v>
      </c>
      <c r="Q71" s="12">
        <v>2</v>
      </c>
      <c r="S71" s="14">
        <v>13.1</v>
      </c>
      <c r="T71" s="12">
        <v>2</v>
      </c>
      <c r="V71" s="14">
        <v>13.5</v>
      </c>
      <c r="W71" s="12">
        <v>2</v>
      </c>
    </row>
    <row r="72" spans="1:23" x14ac:dyDescent="0.25">
      <c r="A72" s="14">
        <v>11.5</v>
      </c>
      <c r="B72" s="17">
        <v>1</v>
      </c>
      <c r="D72" s="14">
        <v>11.8</v>
      </c>
      <c r="E72" s="2">
        <v>1</v>
      </c>
      <c r="G72" s="14">
        <v>12.2</v>
      </c>
      <c r="H72" s="2">
        <v>1</v>
      </c>
      <c r="J72" s="14">
        <v>12.8</v>
      </c>
      <c r="K72" s="39">
        <v>1</v>
      </c>
      <c r="L72" s="40"/>
      <c r="M72" s="14">
        <v>12.9</v>
      </c>
      <c r="N72" s="20">
        <v>1</v>
      </c>
      <c r="P72" s="14">
        <v>12.9</v>
      </c>
      <c r="Q72" s="12">
        <v>1</v>
      </c>
      <c r="S72" s="14">
        <v>13.3</v>
      </c>
      <c r="T72" s="12">
        <v>1</v>
      </c>
      <c r="V72" s="14">
        <v>13.8</v>
      </c>
      <c r="W72" s="12">
        <v>1</v>
      </c>
    </row>
    <row r="73" spans="1:23" x14ac:dyDescent="0.25">
      <c r="A73" s="14">
        <v>11.6</v>
      </c>
      <c r="B73" s="17">
        <v>0</v>
      </c>
      <c r="D73" s="14">
        <v>11.9</v>
      </c>
      <c r="E73" s="2">
        <v>0</v>
      </c>
      <c r="G73" s="14">
        <v>12.3</v>
      </c>
      <c r="H73" s="2">
        <v>0</v>
      </c>
      <c r="J73" s="14">
        <v>12.9</v>
      </c>
      <c r="K73" s="39">
        <v>0</v>
      </c>
      <c r="L73" s="40"/>
      <c r="M73" s="14">
        <v>13</v>
      </c>
      <c r="N73" s="20">
        <v>0</v>
      </c>
      <c r="P73" s="14">
        <v>13</v>
      </c>
      <c r="Q73" s="12">
        <v>0</v>
      </c>
      <c r="S73" s="14">
        <v>13.4</v>
      </c>
      <c r="T73" s="12">
        <v>0</v>
      </c>
      <c r="V73" s="14">
        <v>13.9</v>
      </c>
      <c r="W73" s="12">
        <v>0</v>
      </c>
    </row>
    <row r="74" spans="1:23" x14ac:dyDescent="0.25">
      <c r="A74" s="15">
        <v>0</v>
      </c>
      <c r="B74" s="17">
        <v>0</v>
      </c>
      <c r="D74" s="15">
        <v>0</v>
      </c>
      <c r="E74" s="2">
        <v>0</v>
      </c>
      <c r="G74" s="15">
        <v>0</v>
      </c>
      <c r="H74" s="2">
        <v>0</v>
      </c>
      <c r="J74" s="15">
        <v>0</v>
      </c>
      <c r="K74" s="39">
        <v>0</v>
      </c>
      <c r="L74" s="40"/>
      <c r="M74" s="15">
        <v>0</v>
      </c>
      <c r="N74" s="20">
        <v>0</v>
      </c>
      <c r="P74" s="15">
        <v>0</v>
      </c>
      <c r="Q74" s="12">
        <v>0</v>
      </c>
      <c r="S74" s="15">
        <v>0</v>
      </c>
      <c r="T74" s="12">
        <v>0</v>
      </c>
      <c r="V74" s="15">
        <v>0</v>
      </c>
      <c r="W74" s="12">
        <v>0</v>
      </c>
    </row>
  </sheetData>
  <mergeCells count="8">
    <mergeCell ref="V1:W1"/>
    <mergeCell ref="G1:H1"/>
    <mergeCell ref="S1:T1"/>
    <mergeCell ref="A1:B1"/>
    <mergeCell ref="D1:E1"/>
    <mergeCell ref="J1:K1"/>
    <mergeCell ref="M1:N1"/>
    <mergeCell ref="P1:Q1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73"/>
  <sheetViews>
    <sheetView workbookViewId="0">
      <selection activeCell="AB3" sqref="AB3:AB72"/>
    </sheetView>
  </sheetViews>
  <sheetFormatPr defaultRowHeight="15" x14ac:dyDescent="0.25"/>
  <cols>
    <col min="1" max="1" width="4.42578125" customWidth="1"/>
    <col min="2" max="2" width="5.42578125" customWidth="1"/>
    <col min="3" max="3" width="2.85546875" customWidth="1"/>
    <col min="4" max="4" width="4.42578125" customWidth="1"/>
    <col min="5" max="5" width="5.5703125" customWidth="1"/>
    <col min="6" max="6" width="2.7109375" customWidth="1"/>
    <col min="7" max="7" width="4.28515625" customWidth="1"/>
    <col min="8" max="8" width="5.42578125" customWidth="1"/>
    <col min="9" max="9" width="2.42578125" customWidth="1"/>
    <col min="10" max="10" width="4.5703125" customWidth="1"/>
    <col min="11" max="11" width="5.42578125" customWidth="1"/>
    <col min="12" max="12" width="1.85546875" customWidth="1"/>
    <col min="13" max="13" width="3" customWidth="1"/>
    <col min="14" max="14" width="4.85546875" customWidth="1"/>
    <col min="15" max="15" width="6" customWidth="1"/>
    <col min="16" max="16" width="3.140625" customWidth="1"/>
    <col min="17" max="17" width="4.7109375" customWidth="1"/>
    <col min="18" max="18" width="5.28515625" customWidth="1"/>
    <col min="19" max="19" width="2.28515625" customWidth="1"/>
    <col min="20" max="20" width="5.140625" customWidth="1"/>
    <col min="21" max="21" width="5.85546875" customWidth="1"/>
    <col min="22" max="22" width="2.5703125" customWidth="1"/>
    <col min="23" max="23" width="4.85546875" customWidth="1"/>
    <col min="24" max="24" width="5" customWidth="1"/>
  </cols>
  <sheetData>
    <row r="1" spans="1:24" x14ac:dyDescent="0.25">
      <c r="A1" s="240" t="s">
        <v>11</v>
      </c>
      <c r="B1" s="240"/>
      <c r="D1" s="240" t="s">
        <v>12</v>
      </c>
      <c r="E1" s="240"/>
      <c r="G1" s="240" t="s">
        <v>13</v>
      </c>
      <c r="H1" s="240"/>
      <c r="J1" s="243" t="s">
        <v>14</v>
      </c>
      <c r="K1" s="244"/>
      <c r="M1" s="3"/>
      <c r="N1" s="242" t="s">
        <v>16</v>
      </c>
      <c r="O1" s="242"/>
      <c r="Q1" s="242" t="s">
        <v>17</v>
      </c>
      <c r="R1" s="242"/>
      <c r="T1" s="242" t="s">
        <v>18</v>
      </c>
      <c r="U1" s="242"/>
      <c r="W1" s="242" t="s">
        <v>19</v>
      </c>
      <c r="X1" s="242"/>
    </row>
    <row r="2" spans="1:24" x14ac:dyDescent="0.25">
      <c r="A2" s="21">
        <v>0</v>
      </c>
      <c r="B2" s="17">
        <v>0</v>
      </c>
      <c r="D2" s="21">
        <v>0</v>
      </c>
      <c r="E2" s="17">
        <v>0</v>
      </c>
      <c r="G2" s="21">
        <v>0</v>
      </c>
      <c r="H2" s="17">
        <v>0</v>
      </c>
      <c r="J2" s="21">
        <v>0</v>
      </c>
      <c r="K2" s="17">
        <v>0</v>
      </c>
      <c r="M2" s="3"/>
      <c r="N2" s="21">
        <v>0</v>
      </c>
      <c r="O2" s="47">
        <v>0</v>
      </c>
      <c r="Q2" s="21">
        <v>0</v>
      </c>
      <c r="R2" s="47">
        <v>0</v>
      </c>
      <c r="T2" s="21">
        <v>0</v>
      </c>
      <c r="U2" s="47">
        <v>0</v>
      </c>
      <c r="W2" s="21">
        <v>0</v>
      </c>
      <c r="X2" s="47">
        <v>0</v>
      </c>
    </row>
    <row r="3" spans="1:24" x14ac:dyDescent="0.25">
      <c r="A3" s="21">
        <v>1</v>
      </c>
      <c r="B3" s="17">
        <v>1</v>
      </c>
      <c r="D3" s="21" t="s">
        <v>10</v>
      </c>
      <c r="E3" s="17">
        <v>1</v>
      </c>
      <c r="G3" s="21" t="s">
        <v>10</v>
      </c>
      <c r="H3" s="17">
        <v>1</v>
      </c>
      <c r="J3" s="21" t="s">
        <v>10</v>
      </c>
      <c r="K3" s="17">
        <v>1</v>
      </c>
      <c r="M3" s="3"/>
      <c r="N3" s="21">
        <v>3</v>
      </c>
      <c r="O3" s="47">
        <v>1</v>
      </c>
      <c r="Q3" s="21">
        <v>3</v>
      </c>
      <c r="R3" s="47">
        <v>1</v>
      </c>
      <c r="T3" s="21">
        <v>2</v>
      </c>
      <c r="U3" s="47">
        <v>1</v>
      </c>
      <c r="W3" s="21">
        <v>1</v>
      </c>
      <c r="X3" s="47">
        <v>1</v>
      </c>
    </row>
    <row r="4" spans="1:24" x14ac:dyDescent="0.25">
      <c r="A4" s="21" t="s">
        <v>10</v>
      </c>
      <c r="B4" s="17">
        <v>2</v>
      </c>
      <c r="D4" s="21" t="s">
        <v>10</v>
      </c>
      <c r="E4" s="17">
        <v>2</v>
      </c>
      <c r="G4" s="21" t="s">
        <v>10</v>
      </c>
      <c r="H4" s="17">
        <v>2</v>
      </c>
      <c r="J4" s="21" t="s">
        <v>10</v>
      </c>
      <c r="K4" s="17">
        <v>2</v>
      </c>
      <c r="M4" s="3"/>
      <c r="N4" s="21">
        <v>4</v>
      </c>
      <c r="O4" s="47">
        <v>2</v>
      </c>
      <c r="Q4" s="21">
        <v>4</v>
      </c>
      <c r="R4" s="47">
        <v>2</v>
      </c>
      <c r="T4" s="21">
        <v>3</v>
      </c>
      <c r="U4" s="47">
        <v>2</v>
      </c>
      <c r="W4" s="21">
        <v>2</v>
      </c>
      <c r="X4" s="47">
        <v>2</v>
      </c>
    </row>
    <row r="5" spans="1:24" x14ac:dyDescent="0.25">
      <c r="A5" s="21" t="s">
        <v>10</v>
      </c>
      <c r="B5" s="17">
        <v>3</v>
      </c>
      <c r="D5" s="21" t="s">
        <v>10</v>
      </c>
      <c r="E5" s="17">
        <v>3</v>
      </c>
      <c r="G5" s="21" t="s">
        <v>10</v>
      </c>
      <c r="H5" s="17">
        <v>3</v>
      </c>
      <c r="J5" s="21" t="s">
        <v>10</v>
      </c>
      <c r="K5" s="17">
        <v>3</v>
      </c>
      <c r="M5" s="3"/>
      <c r="N5" s="21">
        <v>5</v>
      </c>
      <c r="O5" s="47">
        <v>3</v>
      </c>
      <c r="Q5" s="21">
        <v>5</v>
      </c>
      <c r="R5" s="47">
        <v>3</v>
      </c>
      <c r="T5" s="21">
        <v>4</v>
      </c>
      <c r="U5" s="47">
        <v>3</v>
      </c>
      <c r="W5" s="21">
        <v>3</v>
      </c>
      <c r="X5" s="47">
        <v>3</v>
      </c>
    </row>
    <row r="6" spans="1:24" x14ac:dyDescent="0.25">
      <c r="A6" s="21">
        <v>2</v>
      </c>
      <c r="B6" s="17">
        <v>4</v>
      </c>
      <c r="D6" s="21">
        <v>1</v>
      </c>
      <c r="E6" s="17">
        <v>4</v>
      </c>
      <c r="G6" s="21" t="s">
        <v>10</v>
      </c>
      <c r="H6" s="17">
        <v>4</v>
      </c>
      <c r="J6" s="21" t="s">
        <v>10</v>
      </c>
      <c r="K6" s="17">
        <v>4</v>
      </c>
      <c r="M6" s="3"/>
      <c r="N6" s="21">
        <v>6</v>
      </c>
      <c r="O6" s="47">
        <v>4</v>
      </c>
      <c r="Q6" s="21">
        <v>6</v>
      </c>
      <c r="R6" s="47">
        <v>4</v>
      </c>
      <c r="T6" s="21">
        <v>5</v>
      </c>
      <c r="U6" s="47">
        <v>4</v>
      </c>
      <c r="W6" s="21">
        <v>4</v>
      </c>
      <c r="X6" s="47">
        <v>4</v>
      </c>
    </row>
    <row r="7" spans="1:24" x14ac:dyDescent="0.25">
      <c r="A7" s="21" t="s">
        <v>10</v>
      </c>
      <c r="B7" s="17">
        <v>5</v>
      </c>
      <c r="D7" s="21" t="s">
        <v>10</v>
      </c>
      <c r="E7" s="17">
        <v>5</v>
      </c>
      <c r="G7" s="21" t="s">
        <v>10</v>
      </c>
      <c r="H7" s="17">
        <v>5</v>
      </c>
      <c r="J7" s="21" t="s">
        <v>10</v>
      </c>
      <c r="K7" s="17">
        <v>5</v>
      </c>
      <c r="M7" s="3"/>
      <c r="N7" s="21">
        <v>7</v>
      </c>
      <c r="O7" s="47">
        <v>5</v>
      </c>
      <c r="Q7" s="21">
        <v>7</v>
      </c>
      <c r="R7" s="47">
        <v>5</v>
      </c>
      <c r="T7" s="21">
        <v>6</v>
      </c>
      <c r="U7" s="47">
        <v>5</v>
      </c>
      <c r="W7" s="21">
        <v>5</v>
      </c>
      <c r="X7" s="47">
        <v>5</v>
      </c>
    </row>
    <row r="8" spans="1:24" x14ac:dyDescent="0.25">
      <c r="A8" s="21" t="s">
        <v>10</v>
      </c>
      <c r="B8" s="17">
        <v>6</v>
      </c>
      <c r="D8" s="21" t="s">
        <v>10</v>
      </c>
      <c r="E8" s="17">
        <v>6</v>
      </c>
      <c r="G8" s="21" t="s">
        <v>10</v>
      </c>
      <c r="H8" s="17">
        <v>6</v>
      </c>
      <c r="J8" s="21" t="s">
        <v>10</v>
      </c>
      <c r="K8" s="17">
        <v>6</v>
      </c>
      <c r="M8" s="3"/>
      <c r="N8" s="21">
        <v>8</v>
      </c>
      <c r="O8" s="47">
        <v>6</v>
      </c>
      <c r="Q8" s="21">
        <v>8</v>
      </c>
      <c r="R8" s="47">
        <v>6</v>
      </c>
      <c r="T8" s="21">
        <v>7</v>
      </c>
      <c r="U8" s="47">
        <v>6</v>
      </c>
      <c r="W8" s="21">
        <v>6</v>
      </c>
      <c r="X8" s="47">
        <v>6</v>
      </c>
    </row>
    <row r="9" spans="1:24" x14ac:dyDescent="0.25">
      <c r="A9" s="21">
        <v>3</v>
      </c>
      <c r="B9" s="17">
        <v>7</v>
      </c>
      <c r="D9" s="21">
        <v>2</v>
      </c>
      <c r="E9" s="17">
        <v>7</v>
      </c>
      <c r="G9" s="21" t="s">
        <v>10</v>
      </c>
      <c r="H9" s="17">
        <v>7</v>
      </c>
      <c r="J9" s="21" t="s">
        <v>10</v>
      </c>
      <c r="K9" s="17">
        <v>7</v>
      </c>
      <c r="M9" s="3"/>
      <c r="N9" s="21">
        <v>9</v>
      </c>
      <c r="O9" s="47">
        <v>7</v>
      </c>
      <c r="Q9" s="21">
        <v>9</v>
      </c>
      <c r="R9" s="47">
        <v>7</v>
      </c>
      <c r="T9" s="21">
        <v>8</v>
      </c>
      <c r="U9" s="47">
        <v>7</v>
      </c>
      <c r="W9" s="21" t="s">
        <v>10</v>
      </c>
      <c r="X9" s="47">
        <v>7</v>
      </c>
    </row>
    <row r="10" spans="1:24" x14ac:dyDescent="0.25">
      <c r="A10" s="21" t="s">
        <v>10</v>
      </c>
      <c r="B10" s="17">
        <v>8</v>
      </c>
      <c r="D10" s="21" t="s">
        <v>10</v>
      </c>
      <c r="E10" s="17">
        <v>8</v>
      </c>
      <c r="G10" s="21">
        <v>1</v>
      </c>
      <c r="H10" s="17">
        <v>8</v>
      </c>
      <c r="J10" s="21" t="s">
        <v>10</v>
      </c>
      <c r="K10" s="17">
        <v>8</v>
      </c>
      <c r="M10" s="3"/>
      <c r="N10" s="21">
        <v>10</v>
      </c>
      <c r="O10" s="47">
        <v>8</v>
      </c>
      <c r="Q10" s="21">
        <v>10</v>
      </c>
      <c r="R10" s="47">
        <v>8</v>
      </c>
      <c r="T10" s="21">
        <v>9</v>
      </c>
      <c r="U10" s="47">
        <v>8</v>
      </c>
      <c r="W10" s="21">
        <v>7</v>
      </c>
      <c r="X10" s="47">
        <v>8</v>
      </c>
    </row>
    <row r="11" spans="1:24" x14ac:dyDescent="0.25">
      <c r="A11" s="21" t="s">
        <v>10</v>
      </c>
      <c r="B11" s="17">
        <v>9</v>
      </c>
      <c r="D11" s="21" t="s">
        <v>10</v>
      </c>
      <c r="E11" s="17">
        <v>9</v>
      </c>
      <c r="G11" s="21" t="s">
        <v>10</v>
      </c>
      <c r="H11" s="17">
        <v>9</v>
      </c>
      <c r="J11" s="21" t="s">
        <v>10</v>
      </c>
      <c r="K11" s="17">
        <v>9</v>
      </c>
      <c r="M11" s="3"/>
      <c r="N11" s="21">
        <v>11</v>
      </c>
      <c r="O11" s="47">
        <v>9</v>
      </c>
      <c r="Q11" s="21">
        <v>11</v>
      </c>
      <c r="R11" s="47">
        <v>9</v>
      </c>
      <c r="T11" s="21">
        <v>10</v>
      </c>
      <c r="U11" s="47">
        <v>9</v>
      </c>
      <c r="W11" s="21" t="s">
        <v>10</v>
      </c>
      <c r="X11" s="47">
        <v>9</v>
      </c>
    </row>
    <row r="12" spans="1:24" x14ac:dyDescent="0.25">
      <c r="A12" s="21">
        <v>4</v>
      </c>
      <c r="B12" s="17">
        <v>10</v>
      </c>
      <c r="D12" s="21">
        <v>3</v>
      </c>
      <c r="E12" s="17">
        <v>10</v>
      </c>
      <c r="G12" s="21" t="s">
        <v>10</v>
      </c>
      <c r="H12" s="17">
        <v>10</v>
      </c>
      <c r="J12" s="21">
        <v>1</v>
      </c>
      <c r="K12" s="17">
        <v>10</v>
      </c>
      <c r="M12" s="3"/>
      <c r="N12" s="21">
        <v>12</v>
      </c>
      <c r="O12" s="47">
        <v>10</v>
      </c>
      <c r="Q12" s="21">
        <v>12</v>
      </c>
      <c r="R12" s="47">
        <v>10</v>
      </c>
      <c r="T12" s="21">
        <v>11</v>
      </c>
      <c r="U12" s="47">
        <v>10</v>
      </c>
      <c r="W12" s="21">
        <v>8</v>
      </c>
      <c r="X12" s="47">
        <v>10</v>
      </c>
    </row>
    <row r="13" spans="1:24" x14ac:dyDescent="0.25">
      <c r="A13" s="21" t="s">
        <v>10</v>
      </c>
      <c r="B13" s="17">
        <v>11</v>
      </c>
      <c r="D13" s="21" t="s">
        <v>10</v>
      </c>
      <c r="E13" s="17">
        <v>11</v>
      </c>
      <c r="G13" s="21">
        <v>2</v>
      </c>
      <c r="H13" s="17">
        <v>11</v>
      </c>
      <c r="J13" s="21" t="s">
        <v>10</v>
      </c>
      <c r="K13" s="17">
        <v>11</v>
      </c>
      <c r="M13" s="3"/>
      <c r="N13" s="21" t="s">
        <v>10</v>
      </c>
      <c r="O13" s="47">
        <v>11</v>
      </c>
      <c r="Q13" s="21" t="s">
        <v>10</v>
      </c>
      <c r="R13" s="47">
        <v>11</v>
      </c>
      <c r="T13" s="21" t="s">
        <v>10</v>
      </c>
      <c r="U13" s="47">
        <v>11</v>
      </c>
      <c r="W13" s="21" t="s">
        <v>10</v>
      </c>
      <c r="X13" s="47">
        <v>11</v>
      </c>
    </row>
    <row r="14" spans="1:24" x14ac:dyDescent="0.25">
      <c r="A14" s="21" t="s">
        <v>10</v>
      </c>
      <c r="B14" s="17">
        <v>12</v>
      </c>
      <c r="D14" s="21" t="s">
        <v>10</v>
      </c>
      <c r="E14" s="17">
        <v>12</v>
      </c>
      <c r="G14" s="21" t="s">
        <v>10</v>
      </c>
      <c r="H14" s="17">
        <v>12</v>
      </c>
      <c r="J14" s="21" t="s">
        <v>10</v>
      </c>
      <c r="K14" s="17">
        <v>12</v>
      </c>
      <c r="M14" s="3"/>
      <c r="N14" s="21">
        <v>13</v>
      </c>
      <c r="O14" s="47">
        <v>12</v>
      </c>
      <c r="Q14" s="21">
        <v>13</v>
      </c>
      <c r="R14" s="47">
        <v>12</v>
      </c>
      <c r="T14" s="21">
        <v>12</v>
      </c>
      <c r="U14" s="47">
        <v>12</v>
      </c>
      <c r="W14" s="21">
        <v>9</v>
      </c>
      <c r="X14" s="47">
        <v>12</v>
      </c>
    </row>
    <row r="15" spans="1:24" x14ac:dyDescent="0.25">
      <c r="A15" s="21">
        <v>5</v>
      </c>
      <c r="B15" s="17">
        <v>13</v>
      </c>
      <c r="D15" s="21">
        <v>4</v>
      </c>
      <c r="E15" s="17">
        <v>13</v>
      </c>
      <c r="G15" s="21" t="s">
        <v>10</v>
      </c>
      <c r="H15" s="17">
        <v>13</v>
      </c>
      <c r="J15" s="21">
        <v>2</v>
      </c>
      <c r="K15" s="17">
        <v>13</v>
      </c>
      <c r="M15" s="3"/>
      <c r="N15" s="21" t="s">
        <v>10</v>
      </c>
      <c r="O15" s="47">
        <v>13</v>
      </c>
      <c r="Q15" s="21" t="s">
        <v>10</v>
      </c>
      <c r="R15" s="47">
        <v>13</v>
      </c>
      <c r="T15" s="21" t="s">
        <v>10</v>
      </c>
      <c r="U15" s="47">
        <v>13</v>
      </c>
      <c r="W15" s="21" t="s">
        <v>10</v>
      </c>
      <c r="X15" s="47">
        <v>13</v>
      </c>
    </row>
    <row r="16" spans="1:24" x14ac:dyDescent="0.25">
      <c r="A16" s="21" t="s">
        <v>10</v>
      </c>
      <c r="B16" s="17">
        <v>14</v>
      </c>
      <c r="D16" s="21" t="s">
        <v>10</v>
      </c>
      <c r="E16" s="17">
        <v>14</v>
      </c>
      <c r="G16" s="21">
        <v>3</v>
      </c>
      <c r="H16" s="17">
        <v>14</v>
      </c>
      <c r="J16" s="21" t="s">
        <v>10</v>
      </c>
      <c r="K16" s="17">
        <v>14</v>
      </c>
      <c r="M16" s="3"/>
      <c r="N16" s="21">
        <v>14</v>
      </c>
      <c r="O16" s="47">
        <v>14</v>
      </c>
      <c r="Q16" s="21">
        <v>14</v>
      </c>
      <c r="R16" s="47">
        <v>14</v>
      </c>
      <c r="T16" s="21">
        <v>13</v>
      </c>
      <c r="U16" s="47">
        <v>14</v>
      </c>
      <c r="W16" s="21">
        <v>10</v>
      </c>
      <c r="X16" s="47">
        <v>14</v>
      </c>
    </row>
    <row r="17" spans="1:24" x14ac:dyDescent="0.25">
      <c r="A17" s="21" t="s">
        <v>10</v>
      </c>
      <c r="B17" s="17">
        <v>15</v>
      </c>
      <c r="D17" s="21" t="s">
        <v>10</v>
      </c>
      <c r="E17" s="17">
        <v>15</v>
      </c>
      <c r="G17" s="21" t="s">
        <v>10</v>
      </c>
      <c r="H17" s="17">
        <v>15</v>
      </c>
      <c r="J17" s="21" t="s">
        <v>10</v>
      </c>
      <c r="K17" s="17">
        <v>15</v>
      </c>
      <c r="M17" s="3"/>
      <c r="N17" s="21" t="s">
        <v>10</v>
      </c>
      <c r="O17" s="47">
        <v>15</v>
      </c>
      <c r="Q17" s="21" t="s">
        <v>10</v>
      </c>
      <c r="R17" s="47">
        <v>15</v>
      </c>
      <c r="T17" s="21" t="s">
        <v>10</v>
      </c>
      <c r="U17" s="47">
        <v>15</v>
      </c>
      <c r="W17" s="21" t="s">
        <v>10</v>
      </c>
      <c r="X17" s="47">
        <v>15</v>
      </c>
    </row>
    <row r="18" spans="1:24" x14ac:dyDescent="0.25">
      <c r="A18" s="21">
        <v>6</v>
      </c>
      <c r="B18" s="17">
        <v>16</v>
      </c>
      <c r="D18" s="21">
        <v>5</v>
      </c>
      <c r="E18" s="17">
        <v>16</v>
      </c>
      <c r="G18" s="21" t="s">
        <v>10</v>
      </c>
      <c r="H18" s="17">
        <v>16</v>
      </c>
      <c r="J18" s="21" t="s">
        <v>10</v>
      </c>
      <c r="K18" s="17">
        <v>16</v>
      </c>
      <c r="M18" s="3"/>
      <c r="N18" s="21">
        <v>15</v>
      </c>
      <c r="O18" s="47">
        <v>16</v>
      </c>
      <c r="Q18" s="21">
        <v>15</v>
      </c>
      <c r="R18" s="47">
        <v>16</v>
      </c>
      <c r="T18" s="21">
        <v>14</v>
      </c>
      <c r="U18" s="47">
        <v>16</v>
      </c>
      <c r="W18" s="21">
        <v>11</v>
      </c>
      <c r="X18" s="47">
        <v>16</v>
      </c>
    </row>
    <row r="19" spans="1:24" x14ac:dyDescent="0.25">
      <c r="A19" s="21" t="s">
        <v>10</v>
      </c>
      <c r="B19" s="17">
        <v>17</v>
      </c>
      <c r="D19" s="21" t="s">
        <v>10</v>
      </c>
      <c r="E19" s="17">
        <v>17</v>
      </c>
      <c r="G19" s="21">
        <v>4</v>
      </c>
      <c r="H19" s="17">
        <v>17</v>
      </c>
      <c r="J19" s="21">
        <v>3</v>
      </c>
      <c r="K19" s="17">
        <v>17</v>
      </c>
      <c r="M19" s="3"/>
      <c r="N19" s="21" t="s">
        <v>10</v>
      </c>
      <c r="O19" s="47">
        <v>17</v>
      </c>
      <c r="Q19" s="21" t="s">
        <v>10</v>
      </c>
      <c r="R19" s="47">
        <v>17</v>
      </c>
      <c r="T19" s="21" t="s">
        <v>10</v>
      </c>
      <c r="U19" s="47">
        <v>17</v>
      </c>
      <c r="W19" s="21" t="s">
        <v>10</v>
      </c>
      <c r="X19" s="47">
        <v>17</v>
      </c>
    </row>
    <row r="20" spans="1:24" x14ac:dyDescent="0.25">
      <c r="A20" s="21" t="s">
        <v>10</v>
      </c>
      <c r="B20" s="17">
        <v>18</v>
      </c>
      <c r="D20" s="21" t="s">
        <v>10</v>
      </c>
      <c r="E20" s="17">
        <v>18</v>
      </c>
      <c r="G20" s="21" t="s">
        <v>10</v>
      </c>
      <c r="H20" s="17">
        <v>18</v>
      </c>
      <c r="J20" s="21" t="s">
        <v>10</v>
      </c>
      <c r="K20" s="17">
        <v>18</v>
      </c>
      <c r="M20" s="3"/>
      <c r="N20" s="21">
        <v>16</v>
      </c>
      <c r="O20" s="47">
        <v>18</v>
      </c>
      <c r="Q20" s="21">
        <v>16</v>
      </c>
      <c r="R20" s="47">
        <v>18</v>
      </c>
      <c r="T20" s="21">
        <v>15</v>
      </c>
      <c r="U20" s="47">
        <v>18</v>
      </c>
      <c r="W20" s="21">
        <v>12</v>
      </c>
      <c r="X20" s="47">
        <v>18</v>
      </c>
    </row>
    <row r="21" spans="1:24" x14ac:dyDescent="0.25">
      <c r="A21" s="21">
        <v>7</v>
      </c>
      <c r="B21" s="17">
        <v>19</v>
      </c>
      <c r="D21" s="21">
        <v>6</v>
      </c>
      <c r="E21" s="17">
        <v>19</v>
      </c>
      <c r="G21" s="21" t="s">
        <v>10</v>
      </c>
      <c r="H21" s="17">
        <v>19</v>
      </c>
      <c r="J21" s="21" t="s">
        <v>10</v>
      </c>
      <c r="K21" s="17">
        <v>19</v>
      </c>
      <c r="M21" s="3"/>
      <c r="N21" s="21" t="s">
        <v>10</v>
      </c>
      <c r="O21" s="47">
        <v>19</v>
      </c>
      <c r="Q21" s="21" t="s">
        <v>10</v>
      </c>
      <c r="R21" s="47">
        <v>19</v>
      </c>
      <c r="T21" s="21" t="s">
        <v>10</v>
      </c>
      <c r="U21" s="47">
        <v>19</v>
      </c>
      <c r="W21" s="21" t="s">
        <v>10</v>
      </c>
      <c r="X21" s="47">
        <v>19</v>
      </c>
    </row>
    <row r="22" spans="1:24" x14ac:dyDescent="0.25">
      <c r="A22" s="21" t="s">
        <v>10</v>
      </c>
      <c r="B22" s="17">
        <v>20</v>
      </c>
      <c r="D22" s="21" t="s">
        <v>10</v>
      </c>
      <c r="E22" s="17">
        <v>20</v>
      </c>
      <c r="G22" s="21">
        <v>5</v>
      </c>
      <c r="H22" s="17">
        <v>20</v>
      </c>
      <c r="J22" s="21" t="s">
        <v>10</v>
      </c>
      <c r="K22" s="17">
        <v>20</v>
      </c>
      <c r="M22" s="3"/>
      <c r="N22" s="21">
        <v>17</v>
      </c>
      <c r="O22" s="47">
        <v>20</v>
      </c>
      <c r="Q22" s="21">
        <v>17</v>
      </c>
      <c r="R22" s="47">
        <v>20</v>
      </c>
      <c r="T22" s="21">
        <v>16</v>
      </c>
      <c r="U22" s="47">
        <v>20</v>
      </c>
      <c r="W22" s="21">
        <v>13</v>
      </c>
      <c r="X22" s="47">
        <v>20</v>
      </c>
    </row>
    <row r="23" spans="1:24" x14ac:dyDescent="0.25">
      <c r="A23" s="21" t="s">
        <v>10</v>
      </c>
      <c r="B23" s="17">
        <v>21</v>
      </c>
      <c r="D23" s="21" t="s">
        <v>10</v>
      </c>
      <c r="E23" s="17">
        <v>21</v>
      </c>
      <c r="G23" s="21" t="s">
        <v>10</v>
      </c>
      <c r="H23" s="17">
        <v>21</v>
      </c>
      <c r="J23" s="21">
        <v>4</v>
      </c>
      <c r="K23" s="17">
        <v>21</v>
      </c>
      <c r="M23" s="3"/>
      <c r="N23" s="21" t="s">
        <v>10</v>
      </c>
      <c r="O23" s="47">
        <v>21</v>
      </c>
      <c r="Q23" s="21" t="s">
        <v>10</v>
      </c>
      <c r="R23" s="47">
        <v>21</v>
      </c>
      <c r="T23" s="21" t="s">
        <v>10</v>
      </c>
      <c r="U23" s="47">
        <v>21</v>
      </c>
      <c r="W23" s="21" t="s">
        <v>10</v>
      </c>
      <c r="X23" s="47">
        <v>21</v>
      </c>
    </row>
    <row r="24" spans="1:24" x14ac:dyDescent="0.25">
      <c r="A24" s="21">
        <v>8</v>
      </c>
      <c r="B24" s="17">
        <v>22</v>
      </c>
      <c r="D24" s="21">
        <v>7</v>
      </c>
      <c r="E24" s="17">
        <v>22</v>
      </c>
      <c r="G24" s="21" t="s">
        <v>10</v>
      </c>
      <c r="H24" s="17">
        <v>22</v>
      </c>
      <c r="J24" s="21" t="s">
        <v>10</v>
      </c>
      <c r="K24" s="17">
        <v>22</v>
      </c>
      <c r="M24" s="3"/>
      <c r="N24" s="21">
        <v>18</v>
      </c>
      <c r="O24" s="47">
        <v>22</v>
      </c>
      <c r="Q24" s="21">
        <v>18</v>
      </c>
      <c r="R24" s="47">
        <v>22</v>
      </c>
      <c r="T24" s="21">
        <v>17</v>
      </c>
      <c r="U24" s="47">
        <v>22</v>
      </c>
      <c r="W24" s="21">
        <v>14</v>
      </c>
      <c r="X24" s="47">
        <v>22</v>
      </c>
    </row>
    <row r="25" spans="1:24" x14ac:dyDescent="0.25">
      <c r="A25" s="21" t="s">
        <v>10</v>
      </c>
      <c r="B25" s="17">
        <v>23</v>
      </c>
      <c r="D25" s="21" t="s">
        <v>10</v>
      </c>
      <c r="E25" s="17">
        <v>23</v>
      </c>
      <c r="G25" s="21">
        <v>6</v>
      </c>
      <c r="H25" s="17">
        <v>23</v>
      </c>
      <c r="J25" s="21" t="s">
        <v>10</v>
      </c>
      <c r="K25" s="17">
        <v>23</v>
      </c>
      <c r="M25" s="3"/>
      <c r="N25" s="21" t="s">
        <v>10</v>
      </c>
      <c r="O25" s="47">
        <v>23</v>
      </c>
      <c r="Q25" s="21" t="s">
        <v>10</v>
      </c>
      <c r="R25" s="47">
        <v>23</v>
      </c>
      <c r="T25" s="21" t="s">
        <v>10</v>
      </c>
      <c r="U25" s="47">
        <v>23</v>
      </c>
      <c r="W25" s="21" t="s">
        <v>10</v>
      </c>
      <c r="X25" s="47">
        <v>23</v>
      </c>
    </row>
    <row r="26" spans="1:24" x14ac:dyDescent="0.25">
      <c r="A26" s="21" t="s">
        <v>10</v>
      </c>
      <c r="B26" s="17">
        <v>24</v>
      </c>
      <c r="D26" s="21" t="s">
        <v>10</v>
      </c>
      <c r="E26" s="17">
        <v>24</v>
      </c>
      <c r="G26" s="21" t="s">
        <v>10</v>
      </c>
      <c r="H26" s="17">
        <v>24</v>
      </c>
      <c r="J26" s="21" t="s">
        <v>10</v>
      </c>
      <c r="K26" s="17">
        <v>24</v>
      </c>
      <c r="M26" s="3"/>
      <c r="N26" s="21">
        <v>19</v>
      </c>
      <c r="O26" s="47">
        <v>24</v>
      </c>
      <c r="Q26" s="21">
        <v>19</v>
      </c>
      <c r="R26" s="47">
        <v>24</v>
      </c>
      <c r="T26" s="21">
        <v>18</v>
      </c>
      <c r="U26" s="47">
        <v>24</v>
      </c>
      <c r="W26" s="21">
        <v>15</v>
      </c>
      <c r="X26" s="47">
        <v>24</v>
      </c>
    </row>
    <row r="27" spans="1:24" x14ac:dyDescent="0.25">
      <c r="A27" s="21" t="s">
        <v>10</v>
      </c>
      <c r="B27" s="17">
        <v>25</v>
      </c>
      <c r="D27" s="21" t="s">
        <v>10</v>
      </c>
      <c r="E27" s="17">
        <v>25</v>
      </c>
      <c r="G27" s="21" t="s">
        <v>10</v>
      </c>
      <c r="H27" s="17">
        <v>25</v>
      </c>
      <c r="J27" s="21">
        <v>5</v>
      </c>
      <c r="K27" s="17">
        <v>25</v>
      </c>
      <c r="M27" s="3"/>
      <c r="N27" s="21" t="s">
        <v>10</v>
      </c>
      <c r="O27" s="47">
        <v>25</v>
      </c>
      <c r="Q27" s="21" t="s">
        <v>10</v>
      </c>
      <c r="R27" s="47">
        <v>25</v>
      </c>
      <c r="T27" s="21" t="s">
        <v>10</v>
      </c>
      <c r="U27" s="47">
        <v>25</v>
      </c>
      <c r="W27" s="21" t="s">
        <v>10</v>
      </c>
      <c r="X27" s="47">
        <v>25</v>
      </c>
    </row>
    <row r="28" spans="1:24" x14ac:dyDescent="0.25">
      <c r="A28" s="21">
        <v>9</v>
      </c>
      <c r="B28" s="17">
        <v>26</v>
      </c>
      <c r="D28" s="21">
        <v>8</v>
      </c>
      <c r="E28" s="17">
        <v>26</v>
      </c>
      <c r="G28" s="21">
        <v>7</v>
      </c>
      <c r="H28" s="17">
        <v>26</v>
      </c>
      <c r="J28" s="21" t="s">
        <v>10</v>
      </c>
      <c r="K28" s="17">
        <v>26</v>
      </c>
      <c r="M28" s="3"/>
      <c r="N28" s="21">
        <v>20</v>
      </c>
      <c r="O28" s="47">
        <v>26</v>
      </c>
      <c r="Q28" s="21">
        <v>20</v>
      </c>
      <c r="R28" s="47">
        <v>26</v>
      </c>
      <c r="T28" s="21">
        <v>19</v>
      </c>
      <c r="U28" s="47">
        <v>26</v>
      </c>
      <c r="W28" s="21">
        <v>16</v>
      </c>
      <c r="X28" s="47">
        <v>26</v>
      </c>
    </row>
    <row r="29" spans="1:24" x14ac:dyDescent="0.25">
      <c r="A29" s="21" t="s">
        <v>10</v>
      </c>
      <c r="B29" s="17">
        <v>27</v>
      </c>
      <c r="D29" s="21" t="s">
        <v>10</v>
      </c>
      <c r="E29" s="17">
        <v>27</v>
      </c>
      <c r="G29" s="21" t="s">
        <v>10</v>
      </c>
      <c r="H29" s="17">
        <v>27</v>
      </c>
      <c r="J29" s="21" t="s">
        <v>10</v>
      </c>
      <c r="K29" s="17">
        <v>27</v>
      </c>
      <c r="M29" s="3"/>
      <c r="N29" s="21" t="s">
        <v>10</v>
      </c>
      <c r="O29" s="47">
        <v>27</v>
      </c>
      <c r="Q29" s="21" t="s">
        <v>10</v>
      </c>
      <c r="R29" s="47">
        <v>27</v>
      </c>
      <c r="T29" s="21" t="s">
        <v>10</v>
      </c>
      <c r="U29" s="47">
        <v>27</v>
      </c>
      <c r="W29" s="21" t="s">
        <v>10</v>
      </c>
      <c r="X29" s="47">
        <v>27</v>
      </c>
    </row>
    <row r="30" spans="1:24" x14ac:dyDescent="0.25">
      <c r="A30" s="21" t="s">
        <v>10</v>
      </c>
      <c r="B30" s="17">
        <v>28</v>
      </c>
      <c r="D30" s="21" t="s">
        <v>10</v>
      </c>
      <c r="E30" s="17">
        <v>28</v>
      </c>
      <c r="G30" s="21" t="s">
        <v>10</v>
      </c>
      <c r="H30" s="17">
        <v>28</v>
      </c>
      <c r="J30" s="21" t="s">
        <v>10</v>
      </c>
      <c r="K30" s="17">
        <v>28</v>
      </c>
      <c r="M30" s="3"/>
      <c r="N30" s="21">
        <v>21</v>
      </c>
      <c r="O30" s="47">
        <v>28</v>
      </c>
      <c r="Q30" s="21">
        <v>21</v>
      </c>
      <c r="R30" s="47">
        <v>28</v>
      </c>
      <c r="T30" s="21">
        <v>20</v>
      </c>
      <c r="U30" s="47">
        <v>28</v>
      </c>
      <c r="W30" s="21">
        <v>17</v>
      </c>
      <c r="X30" s="47">
        <v>28</v>
      </c>
    </row>
    <row r="31" spans="1:24" x14ac:dyDescent="0.25">
      <c r="A31" s="21" t="s">
        <v>10</v>
      </c>
      <c r="B31" s="17">
        <v>29</v>
      </c>
      <c r="D31" s="21" t="s">
        <v>10</v>
      </c>
      <c r="E31" s="17">
        <v>29</v>
      </c>
      <c r="G31" s="21" t="s">
        <v>10</v>
      </c>
      <c r="H31" s="17">
        <v>29</v>
      </c>
      <c r="J31" s="21">
        <v>6</v>
      </c>
      <c r="K31" s="17">
        <v>29</v>
      </c>
      <c r="M31" s="3"/>
      <c r="N31" s="21" t="s">
        <v>10</v>
      </c>
      <c r="O31" s="47">
        <v>29</v>
      </c>
      <c r="Q31" s="21" t="s">
        <v>10</v>
      </c>
      <c r="R31" s="47">
        <v>29</v>
      </c>
      <c r="T31" s="21" t="s">
        <v>10</v>
      </c>
      <c r="U31" s="47">
        <v>29</v>
      </c>
      <c r="W31" s="21" t="s">
        <v>10</v>
      </c>
      <c r="X31" s="47">
        <v>29</v>
      </c>
    </row>
    <row r="32" spans="1:24" x14ac:dyDescent="0.25">
      <c r="A32" s="21">
        <v>10</v>
      </c>
      <c r="B32" s="17">
        <v>30</v>
      </c>
      <c r="D32" s="21">
        <v>9</v>
      </c>
      <c r="E32" s="17">
        <v>30</v>
      </c>
      <c r="G32" s="21">
        <v>8</v>
      </c>
      <c r="H32" s="17">
        <v>30</v>
      </c>
      <c r="J32" s="21" t="s">
        <v>10</v>
      </c>
      <c r="K32" s="17">
        <v>30</v>
      </c>
      <c r="M32" s="3"/>
      <c r="N32" s="21">
        <v>22</v>
      </c>
      <c r="O32" s="47">
        <v>30</v>
      </c>
      <c r="Q32" s="21">
        <v>22</v>
      </c>
      <c r="R32" s="47">
        <v>30</v>
      </c>
      <c r="T32" s="21">
        <v>21</v>
      </c>
      <c r="U32" s="47">
        <v>30</v>
      </c>
      <c r="W32" s="21">
        <v>18</v>
      </c>
      <c r="X32" s="47">
        <v>30</v>
      </c>
    </row>
    <row r="33" spans="1:24" x14ac:dyDescent="0.25">
      <c r="A33" s="21" t="s">
        <v>10</v>
      </c>
      <c r="B33" s="17">
        <v>31</v>
      </c>
      <c r="D33" s="21" t="s">
        <v>10</v>
      </c>
      <c r="E33" s="17">
        <v>31</v>
      </c>
      <c r="G33" s="21" t="s">
        <v>10</v>
      </c>
      <c r="H33" s="17">
        <v>31</v>
      </c>
      <c r="J33" s="21" t="s">
        <v>10</v>
      </c>
      <c r="K33" s="17">
        <v>31</v>
      </c>
      <c r="M33" s="3"/>
      <c r="N33" s="21" t="s">
        <v>10</v>
      </c>
      <c r="O33" s="47">
        <v>31</v>
      </c>
      <c r="Q33" s="21" t="s">
        <v>10</v>
      </c>
      <c r="R33" s="47">
        <v>31</v>
      </c>
      <c r="T33" s="21" t="s">
        <v>10</v>
      </c>
      <c r="U33" s="47">
        <v>31</v>
      </c>
      <c r="W33" s="21" t="s">
        <v>10</v>
      </c>
      <c r="X33" s="47">
        <v>31</v>
      </c>
    </row>
    <row r="34" spans="1:24" x14ac:dyDescent="0.25">
      <c r="A34" s="21" t="s">
        <v>10</v>
      </c>
      <c r="B34" s="17">
        <v>32</v>
      </c>
      <c r="D34" s="21" t="s">
        <v>10</v>
      </c>
      <c r="E34" s="17">
        <v>32</v>
      </c>
      <c r="G34" s="21" t="s">
        <v>10</v>
      </c>
      <c r="H34" s="17">
        <v>32</v>
      </c>
      <c r="J34" s="21" t="s">
        <v>10</v>
      </c>
      <c r="K34" s="17">
        <v>32</v>
      </c>
      <c r="M34" s="3"/>
      <c r="N34" s="21">
        <v>23</v>
      </c>
      <c r="O34" s="47">
        <v>32</v>
      </c>
      <c r="Q34" s="21">
        <v>23</v>
      </c>
      <c r="R34" s="47">
        <v>32</v>
      </c>
      <c r="T34" s="21">
        <v>22</v>
      </c>
      <c r="U34" s="47">
        <v>32</v>
      </c>
      <c r="W34" s="21">
        <v>19</v>
      </c>
      <c r="X34" s="47">
        <v>32</v>
      </c>
    </row>
    <row r="35" spans="1:24" x14ac:dyDescent="0.25">
      <c r="A35" s="21" t="s">
        <v>10</v>
      </c>
      <c r="B35" s="17">
        <v>33</v>
      </c>
      <c r="D35" s="21" t="s">
        <v>10</v>
      </c>
      <c r="E35" s="17">
        <v>33</v>
      </c>
      <c r="G35" s="21" t="s">
        <v>10</v>
      </c>
      <c r="H35" s="17">
        <v>33</v>
      </c>
      <c r="J35" s="21">
        <v>7</v>
      </c>
      <c r="K35" s="17">
        <v>33</v>
      </c>
      <c r="M35" s="3"/>
      <c r="N35" s="21" t="s">
        <v>10</v>
      </c>
      <c r="O35" s="47">
        <v>33</v>
      </c>
      <c r="Q35" s="21" t="s">
        <v>10</v>
      </c>
      <c r="R35" s="47">
        <v>33</v>
      </c>
      <c r="T35" s="21" t="s">
        <v>10</v>
      </c>
      <c r="U35" s="47">
        <v>33</v>
      </c>
      <c r="W35" s="21" t="s">
        <v>10</v>
      </c>
      <c r="X35" s="47">
        <v>33</v>
      </c>
    </row>
    <row r="36" spans="1:24" x14ac:dyDescent="0.25">
      <c r="A36" s="21">
        <v>11</v>
      </c>
      <c r="B36" s="17">
        <v>34</v>
      </c>
      <c r="D36" s="21">
        <v>10</v>
      </c>
      <c r="E36" s="17">
        <v>34</v>
      </c>
      <c r="G36" s="21">
        <v>9</v>
      </c>
      <c r="H36" s="17">
        <v>34</v>
      </c>
      <c r="J36" s="21" t="s">
        <v>10</v>
      </c>
      <c r="K36" s="17">
        <v>34</v>
      </c>
      <c r="M36" s="3"/>
      <c r="N36" s="21">
        <v>24</v>
      </c>
      <c r="O36" s="47">
        <v>34</v>
      </c>
      <c r="Q36" s="21">
        <v>24</v>
      </c>
      <c r="R36" s="47">
        <v>34</v>
      </c>
      <c r="T36" s="21">
        <v>23</v>
      </c>
      <c r="U36" s="47">
        <v>34</v>
      </c>
      <c r="W36" s="21">
        <v>20</v>
      </c>
      <c r="X36" s="47">
        <v>34</v>
      </c>
    </row>
    <row r="37" spans="1:24" x14ac:dyDescent="0.25">
      <c r="A37" s="21" t="s">
        <v>10</v>
      </c>
      <c r="B37" s="17">
        <v>35</v>
      </c>
      <c r="D37" s="21" t="s">
        <v>10</v>
      </c>
      <c r="E37" s="17">
        <v>35</v>
      </c>
      <c r="G37" s="21" t="s">
        <v>10</v>
      </c>
      <c r="H37" s="17">
        <v>35</v>
      </c>
      <c r="J37" s="21" t="s">
        <v>10</v>
      </c>
      <c r="K37" s="17">
        <v>35</v>
      </c>
      <c r="M37" s="3"/>
      <c r="N37" s="21" t="s">
        <v>10</v>
      </c>
      <c r="O37" s="47">
        <v>35</v>
      </c>
      <c r="Q37" s="21" t="s">
        <v>10</v>
      </c>
      <c r="R37" s="47">
        <v>35</v>
      </c>
      <c r="T37" s="21" t="s">
        <v>10</v>
      </c>
      <c r="U37" s="47">
        <v>35</v>
      </c>
      <c r="W37" s="21" t="s">
        <v>10</v>
      </c>
      <c r="X37" s="47">
        <v>35</v>
      </c>
    </row>
    <row r="38" spans="1:24" x14ac:dyDescent="0.25">
      <c r="A38" s="21" t="s">
        <v>10</v>
      </c>
      <c r="B38" s="17">
        <v>36</v>
      </c>
      <c r="D38" s="21" t="s">
        <v>10</v>
      </c>
      <c r="E38" s="17">
        <v>36</v>
      </c>
      <c r="G38" s="21" t="s">
        <v>10</v>
      </c>
      <c r="H38" s="17">
        <v>36</v>
      </c>
      <c r="J38" s="21" t="s">
        <v>10</v>
      </c>
      <c r="K38" s="17">
        <v>36</v>
      </c>
      <c r="M38" s="3"/>
      <c r="N38" s="21">
        <v>25</v>
      </c>
      <c r="O38" s="47">
        <v>36</v>
      </c>
      <c r="Q38" s="21">
        <v>25</v>
      </c>
      <c r="R38" s="47">
        <v>36</v>
      </c>
      <c r="T38" s="21">
        <v>24</v>
      </c>
      <c r="U38" s="47">
        <v>36</v>
      </c>
      <c r="W38" s="21">
        <v>21</v>
      </c>
      <c r="X38" s="47">
        <v>36</v>
      </c>
    </row>
    <row r="39" spans="1:24" x14ac:dyDescent="0.25">
      <c r="A39" s="21" t="s">
        <v>10</v>
      </c>
      <c r="B39" s="17">
        <v>37</v>
      </c>
      <c r="D39" s="21" t="s">
        <v>10</v>
      </c>
      <c r="E39" s="17">
        <v>37</v>
      </c>
      <c r="G39" s="21" t="s">
        <v>10</v>
      </c>
      <c r="H39" s="17">
        <v>37</v>
      </c>
      <c r="J39" s="21">
        <v>8</v>
      </c>
      <c r="K39" s="17">
        <v>37</v>
      </c>
      <c r="M39" s="3"/>
      <c r="N39" s="21" t="s">
        <v>10</v>
      </c>
      <c r="O39" s="47">
        <v>37</v>
      </c>
      <c r="Q39" s="21" t="s">
        <v>10</v>
      </c>
      <c r="R39" s="47">
        <v>37</v>
      </c>
      <c r="T39" s="21" t="s">
        <v>10</v>
      </c>
      <c r="U39" s="47">
        <v>37</v>
      </c>
      <c r="W39" s="21" t="s">
        <v>10</v>
      </c>
      <c r="X39" s="47">
        <v>37</v>
      </c>
    </row>
    <row r="40" spans="1:24" x14ac:dyDescent="0.25">
      <c r="A40" s="21">
        <v>12</v>
      </c>
      <c r="B40" s="17">
        <v>38</v>
      </c>
      <c r="D40" s="21">
        <v>11</v>
      </c>
      <c r="E40" s="17">
        <v>38</v>
      </c>
      <c r="G40" s="21">
        <v>10</v>
      </c>
      <c r="H40" s="17">
        <v>38</v>
      </c>
      <c r="J40" s="21" t="s">
        <v>10</v>
      </c>
      <c r="K40" s="17">
        <v>38</v>
      </c>
      <c r="M40" s="3"/>
      <c r="N40" s="21">
        <v>26</v>
      </c>
      <c r="O40" s="47">
        <v>38</v>
      </c>
      <c r="Q40" s="21">
        <v>26</v>
      </c>
      <c r="R40" s="47">
        <v>38</v>
      </c>
      <c r="T40" s="21">
        <v>25</v>
      </c>
      <c r="U40" s="47">
        <v>38</v>
      </c>
      <c r="W40" s="21">
        <v>22</v>
      </c>
      <c r="X40" s="47">
        <v>38</v>
      </c>
    </row>
    <row r="41" spans="1:24" x14ac:dyDescent="0.25">
      <c r="A41" s="21" t="s">
        <v>10</v>
      </c>
      <c r="B41" s="17">
        <v>39</v>
      </c>
      <c r="D41" s="21" t="s">
        <v>10</v>
      </c>
      <c r="E41" s="17">
        <v>39</v>
      </c>
      <c r="G41" s="21" t="s">
        <v>10</v>
      </c>
      <c r="H41" s="17">
        <v>39</v>
      </c>
      <c r="J41" s="21" t="s">
        <v>10</v>
      </c>
      <c r="K41" s="17">
        <v>39</v>
      </c>
      <c r="M41" s="3"/>
      <c r="N41" s="21" t="s">
        <v>10</v>
      </c>
      <c r="O41" s="47">
        <v>39</v>
      </c>
      <c r="Q41" s="21" t="s">
        <v>10</v>
      </c>
      <c r="R41" s="47">
        <v>39</v>
      </c>
      <c r="T41" s="21" t="s">
        <v>10</v>
      </c>
      <c r="U41" s="47">
        <v>39</v>
      </c>
      <c r="W41" s="21" t="s">
        <v>10</v>
      </c>
      <c r="X41" s="47">
        <v>39</v>
      </c>
    </row>
    <row r="42" spans="1:24" x14ac:dyDescent="0.25">
      <c r="A42" s="21" t="s">
        <v>10</v>
      </c>
      <c r="B42" s="17">
        <v>40</v>
      </c>
      <c r="D42" s="21" t="s">
        <v>10</v>
      </c>
      <c r="E42" s="17">
        <v>40</v>
      </c>
      <c r="G42" s="21" t="s">
        <v>10</v>
      </c>
      <c r="H42" s="17">
        <v>40</v>
      </c>
      <c r="J42" s="21" t="s">
        <v>10</v>
      </c>
      <c r="K42" s="17">
        <v>40</v>
      </c>
      <c r="M42" s="3"/>
      <c r="N42" s="21">
        <v>27</v>
      </c>
      <c r="O42" s="47">
        <v>40</v>
      </c>
      <c r="Q42" s="21">
        <v>27</v>
      </c>
      <c r="R42" s="47">
        <v>40</v>
      </c>
      <c r="T42" s="21">
        <v>26</v>
      </c>
      <c r="U42" s="47">
        <v>40</v>
      </c>
      <c r="W42" s="21">
        <v>23</v>
      </c>
      <c r="X42" s="47">
        <v>40</v>
      </c>
    </row>
    <row r="43" spans="1:24" x14ac:dyDescent="0.25">
      <c r="A43" s="21" t="s">
        <v>10</v>
      </c>
      <c r="B43" s="17">
        <v>41</v>
      </c>
      <c r="D43" s="21" t="s">
        <v>10</v>
      </c>
      <c r="E43" s="17">
        <v>41</v>
      </c>
      <c r="G43" s="21" t="s">
        <v>10</v>
      </c>
      <c r="H43" s="17">
        <v>41</v>
      </c>
      <c r="J43" s="21">
        <v>9</v>
      </c>
      <c r="K43" s="17">
        <v>41</v>
      </c>
      <c r="M43" s="3"/>
      <c r="N43" s="21" t="s">
        <v>10</v>
      </c>
      <c r="O43" s="47">
        <v>41</v>
      </c>
      <c r="Q43" s="21" t="s">
        <v>10</v>
      </c>
      <c r="R43" s="47">
        <v>41</v>
      </c>
      <c r="T43" s="21" t="s">
        <v>10</v>
      </c>
      <c r="U43" s="47">
        <v>41</v>
      </c>
      <c r="W43" s="21" t="s">
        <v>10</v>
      </c>
      <c r="X43" s="47">
        <v>41</v>
      </c>
    </row>
    <row r="44" spans="1:24" x14ac:dyDescent="0.25">
      <c r="A44" s="21">
        <v>13</v>
      </c>
      <c r="B44" s="17">
        <v>42</v>
      </c>
      <c r="D44" s="21">
        <v>12</v>
      </c>
      <c r="E44" s="17">
        <v>42</v>
      </c>
      <c r="G44" s="21">
        <v>11</v>
      </c>
      <c r="H44" s="17">
        <v>42</v>
      </c>
      <c r="J44" s="21" t="s">
        <v>10</v>
      </c>
      <c r="K44" s="17">
        <v>42</v>
      </c>
      <c r="M44" s="3"/>
      <c r="N44" s="21">
        <v>28</v>
      </c>
      <c r="O44" s="47">
        <v>42</v>
      </c>
      <c r="Q44" s="21">
        <v>28</v>
      </c>
      <c r="R44" s="47">
        <v>42</v>
      </c>
      <c r="T44" s="21">
        <v>27</v>
      </c>
      <c r="U44" s="47">
        <v>42</v>
      </c>
      <c r="W44" s="21">
        <v>24</v>
      </c>
      <c r="X44" s="47">
        <v>42</v>
      </c>
    </row>
    <row r="45" spans="1:24" x14ac:dyDescent="0.25">
      <c r="A45" s="21" t="s">
        <v>10</v>
      </c>
      <c r="B45" s="17">
        <v>43</v>
      </c>
      <c r="D45" s="21" t="s">
        <v>10</v>
      </c>
      <c r="E45" s="17">
        <v>43</v>
      </c>
      <c r="G45" s="21" t="s">
        <v>10</v>
      </c>
      <c r="H45" s="17">
        <v>43</v>
      </c>
      <c r="J45" s="21" t="s">
        <v>10</v>
      </c>
      <c r="K45" s="17">
        <v>43</v>
      </c>
      <c r="M45" s="3"/>
      <c r="N45" s="21" t="s">
        <v>10</v>
      </c>
      <c r="O45" s="47">
        <v>43</v>
      </c>
      <c r="Q45" s="21" t="s">
        <v>10</v>
      </c>
      <c r="R45" s="47">
        <v>43</v>
      </c>
      <c r="T45" s="21" t="s">
        <v>10</v>
      </c>
      <c r="U45" s="47">
        <v>43</v>
      </c>
      <c r="W45" s="21" t="s">
        <v>10</v>
      </c>
      <c r="X45" s="47">
        <v>43</v>
      </c>
    </row>
    <row r="46" spans="1:24" x14ac:dyDescent="0.25">
      <c r="A46" s="21" t="s">
        <v>10</v>
      </c>
      <c r="B46" s="17">
        <v>44</v>
      </c>
      <c r="D46" s="21" t="s">
        <v>10</v>
      </c>
      <c r="E46" s="17">
        <v>44</v>
      </c>
      <c r="G46" s="21" t="s">
        <v>10</v>
      </c>
      <c r="H46" s="17">
        <v>44</v>
      </c>
      <c r="J46" s="21" t="s">
        <v>10</v>
      </c>
      <c r="K46" s="17">
        <v>44</v>
      </c>
      <c r="M46" s="3"/>
      <c r="N46" s="21">
        <v>29</v>
      </c>
      <c r="O46" s="47">
        <v>44</v>
      </c>
      <c r="Q46" s="21">
        <v>29</v>
      </c>
      <c r="R46" s="47">
        <v>44</v>
      </c>
      <c r="T46" s="21">
        <v>28</v>
      </c>
      <c r="U46" s="47">
        <v>44</v>
      </c>
      <c r="W46" s="21">
        <v>25</v>
      </c>
      <c r="X46" s="47">
        <v>44</v>
      </c>
    </row>
    <row r="47" spans="1:24" x14ac:dyDescent="0.25">
      <c r="A47" s="21" t="s">
        <v>10</v>
      </c>
      <c r="B47" s="17">
        <v>45</v>
      </c>
      <c r="D47" s="21" t="s">
        <v>10</v>
      </c>
      <c r="E47" s="17">
        <v>45</v>
      </c>
      <c r="G47" s="21" t="s">
        <v>10</v>
      </c>
      <c r="H47" s="17">
        <v>45</v>
      </c>
      <c r="J47" s="21">
        <v>10</v>
      </c>
      <c r="K47" s="17">
        <v>45</v>
      </c>
      <c r="M47" s="3"/>
      <c r="N47" s="21" t="s">
        <v>10</v>
      </c>
      <c r="O47" s="47">
        <v>45</v>
      </c>
      <c r="Q47" s="21" t="s">
        <v>10</v>
      </c>
      <c r="R47" s="47">
        <v>45</v>
      </c>
      <c r="T47" s="21" t="s">
        <v>10</v>
      </c>
      <c r="U47" s="47">
        <v>45</v>
      </c>
      <c r="W47" s="21" t="s">
        <v>10</v>
      </c>
      <c r="X47" s="47">
        <v>45</v>
      </c>
    </row>
    <row r="48" spans="1:24" x14ac:dyDescent="0.25">
      <c r="A48" s="21">
        <v>14</v>
      </c>
      <c r="B48" s="17">
        <v>46</v>
      </c>
      <c r="D48" s="21">
        <v>13</v>
      </c>
      <c r="E48" s="17">
        <v>46</v>
      </c>
      <c r="G48" s="21">
        <v>12</v>
      </c>
      <c r="H48" s="17">
        <v>46</v>
      </c>
      <c r="J48" s="21" t="s">
        <v>10</v>
      </c>
      <c r="K48" s="17">
        <v>46</v>
      </c>
      <c r="M48" s="3"/>
      <c r="N48" s="21" t="s">
        <v>10</v>
      </c>
      <c r="O48" s="47">
        <v>46</v>
      </c>
      <c r="Q48" s="21" t="s">
        <v>10</v>
      </c>
      <c r="R48" s="47">
        <v>46</v>
      </c>
      <c r="T48" s="21" t="s">
        <v>10</v>
      </c>
      <c r="U48" s="47">
        <v>46</v>
      </c>
      <c r="W48" s="21">
        <v>26</v>
      </c>
      <c r="X48" s="47">
        <v>46</v>
      </c>
    </row>
    <row r="49" spans="1:24" x14ac:dyDescent="0.25">
      <c r="A49" s="21" t="s">
        <v>10</v>
      </c>
      <c r="B49" s="17">
        <v>47</v>
      </c>
      <c r="D49" s="21" t="s">
        <v>10</v>
      </c>
      <c r="E49" s="17">
        <v>47</v>
      </c>
      <c r="G49" s="21" t="s">
        <v>10</v>
      </c>
      <c r="H49" s="17">
        <v>47</v>
      </c>
      <c r="J49" s="21" t="s">
        <v>10</v>
      </c>
      <c r="K49" s="17">
        <v>47</v>
      </c>
      <c r="M49" s="3"/>
      <c r="N49" s="21">
        <v>30</v>
      </c>
      <c r="O49" s="47">
        <v>47</v>
      </c>
      <c r="Q49" s="21">
        <v>30</v>
      </c>
      <c r="R49" s="47">
        <v>47</v>
      </c>
      <c r="T49" s="21">
        <v>29</v>
      </c>
      <c r="U49" s="47">
        <v>47</v>
      </c>
      <c r="W49" s="21" t="s">
        <v>10</v>
      </c>
      <c r="X49" s="47">
        <v>47</v>
      </c>
    </row>
    <row r="50" spans="1:24" x14ac:dyDescent="0.25">
      <c r="A50" s="21" t="s">
        <v>10</v>
      </c>
      <c r="B50" s="17">
        <v>48</v>
      </c>
      <c r="D50" s="21" t="s">
        <v>10</v>
      </c>
      <c r="E50" s="17">
        <v>48</v>
      </c>
      <c r="G50" s="21" t="s">
        <v>10</v>
      </c>
      <c r="H50" s="17">
        <v>48</v>
      </c>
      <c r="J50" s="21" t="s">
        <v>10</v>
      </c>
      <c r="K50" s="17">
        <v>48</v>
      </c>
      <c r="M50" s="3"/>
      <c r="N50" s="21" t="s">
        <v>10</v>
      </c>
      <c r="O50" s="47">
        <v>48</v>
      </c>
      <c r="Q50" s="21" t="s">
        <v>10</v>
      </c>
      <c r="R50" s="47">
        <v>48</v>
      </c>
      <c r="T50" s="21" t="s">
        <v>10</v>
      </c>
      <c r="U50" s="47">
        <v>48</v>
      </c>
      <c r="W50" s="21">
        <v>27</v>
      </c>
      <c r="X50" s="47">
        <v>48</v>
      </c>
    </row>
    <row r="51" spans="1:24" x14ac:dyDescent="0.25">
      <c r="A51" s="21" t="s">
        <v>10</v>
      </c>
      <c r="B51" s="17">
        <v>49</v>
      </c>
      <c r="D51" s="21" t="s">
        <v>10</v>
      </c>
      <c r="E51" s="17">
        <v>49</v>
      </c>
      <c r="G51" s="21" t="s">
        <v>10</v>
      </c>
      <c r="H51" s="17">
        <v>49</v>
      </c>
      <c r="J51" s="21" t="s">
        <v>10</v>
      </c>
      <c r="K51" s="17">
        <v>49</v>
      </c>
      <c r="M51" s="3"/>
      <c r="N51" s="21" t="s">
        <v>10</v>
      </c>
      <c r="O51" s="47">
        <v>49</v>
      </c>
      <c r="Q51" s="21" t="s">
        <v>10</v>
      </c>
      <c r="R51" s="47">
        <v>49</v>
      </c>
      <c r="T51" s="21" t="s">
        <v>10</v>
      </c>
      <c r="U51" s="47">
        <v>49</v>
      </c>
      <c r="W51" s="21" t="s">
        <v>10</v>
      </c>
      <c r="X51" s="47">
        <v>49</v>
      </c>
    </row>
    <row r="52" spans="1:24" x14ac:dyDescent="0.25">
      <c r="A52" s="21">
        <v>15</v>
      </c>
      <c r="B52" s="17">
        <v>50</v>
      </c>
      <c r="D52" s="21">
        <v>14</v>
      </c>
      <c r="E52" s="17">
        <v>50</v>
      </c>
      <c r="G52" s="21">
        <v>13</v>
      </c>
      <c r="H52" s="17">
        <v>50</v>
      </c>
      <c r="J52" s="21">
        <v>11</v>
      </c>
      <c r="K52" s="17">
        <v>50</v>
      </c>
      <c r="M52" s="3"/>
      <c r="N52" s="21">
        <v>31</v>
      </c>
      <c r="O52" s="47">
        <v>50</v>
      </c>
      <c r="Q52" s="21">
        <v>31</v>
      </c>
      <c r="R52" s="47">
        <v>50</v>
      </c>
      <c r="T52" s="21">
        <v>30</v>
      </c>
      <c r="U52" s="47">
        <v>50</v>
      </c>
      <c r="W52" s="21">
        <v>28</v>
      </c>
      <c r="X52" s="47">
        <v>50</v>
      </c>
    </row>
    <row r="53" spans="1:24" x14ac:dyDescent="0.25">
      <c r="A53" s="21" t="s">
        <v>10</v>
      </c>
      <c r="B53" s="17">
        <v>51</v>
      </c>
      <c r="D53" s="21" t="s">
        <v>10</v>
      </c>
      <c r="E53" s="17">
        <v>51</v>
      </c>
      <c r="G53" s="21" t="s">
        <v>10</v>
      </c>
      <c r="H53" s="17">
        <v>51</v>
      </c>
      <c r="J53" s="21" t="s">
        <v>10</v>
      </c>
      <c r="K53" s="17">
        <v>51</v>
      </c>
      <c r="M53" s="3"/>
      <c r="N53" s="21" t="s">
        <v>10</v>
      </c>
      <c r="O53" s="47">
        <v>51</v>
      </c>
      <c r="Q53" s="21" t="s">
        <v>10</v>
      </c>
      <c r="R53" s="47">
        <v>51</v>
      </c>
      <c r="T53" s="21" t="s">
        <v>10</v>
      </c>
      <c r="U53" s="47">
        <v>51</v>
      </c>
      <c r="W53" s="21" t="s">
        <v>10</v>
      </c>
      <c r="X53" s="47">
        <v>51</v>
      </c>
    </row>
    <row r="54" spans="1:24" x14ac:dyDescent="0.25">
      <c r="A54" s="21" t="s">
        <v>10</v>
      </c>
      <c r="B54" s="17">
        <v>52</v>
      </c>
      <c r="D54" s="21" t="s">
        <v>10</v>
      </c>
      <c r="E54" s="17">
        <v>52</v>
      </c>
      <c r="G54" s="21" t="s">
        <v>10</v>
      </c>
      <c r="H54" s="17">
        <v>52</v>
      </c>
      <c r="J54" s="21" t="s">
        <v>10</v>
      </c>
      <c r="K54" s="17">
        <v>52</v>
      </c>
      <c r="M54" s="3"/>
      <c r="N54" s="21">
        <v>32</v>
      </c>
      <c r="O54" s="47">
        <v>52</v>
      </c>
      <c r="Q54" s="21">
        <v>32</v>
      </c>
      <c r="R54" s="47">
        <v>52</v>
      </c>
      <c r="T54" s="21">
        <v>31</v>
      </c>
      <c r="U54" s="47">
        <v>52</v>
      </c>
      <c r="W54" s="21">
        <v>29</v>
      </c>
      <c r="X54" s="47">
        <v>52</v>
      </c>
    </row>
    <row r="55" spans="1:24" x14ac:dyDescent="0.25">
      <c r="A55" s="21" t="s">
        <v>10</v>
      </c>
      <c r="B55" s="17">
        <v>53</v>
      </c>
      <c r="D55" s="21" t="s">
        <v>10</v>
      </c>
      <c r="E55" s="17">
        <v>53</v>
      </c>
      <c r="G55" s="21">
        <v>14</v>
      </c>
      <c r="H55" s="17">
        <v>53</v>
      </c>
      <c r="J55" s="21" t="s">
        <v>10</v>
      </c>
      <c r="K55" s="17">
        <v>53</v>
      </c>
      <c r="M55" s="3"/>
      <c r="N55" s="21" t="s">
        <v>10</v>
      </c>
      <c r="O55" s="47">
        <v>53</v>
      </c>
      <c r="Q55" s="21" t="s">
        <v>10</v>
      </c>
      <c r="R55" s="47">
        <v>53</v>
      </c>
      <c r="T55" s="21" t="s">
        <v>10</v>
      </c>
      <c r="U55" s="47">
        <v>53</v>
      </c>
      <c r="W55" s="21" t="s">
        <v>10</v>
      </c>
      <c r="X55" s="47">
        <v>53</v>
      </c>
    </row>
    <row r="56" spans="1:24" x14ac:dyDescent="0.25">
      <c r="A56" s="21">
        <v>16</v>
      </c>
      <c r="B56" s="17">
        <v>54</v>
      </c>
      <c r="D56" s="21">
        <v>15</v>
      </c>
      <c r="E56" s="17">
        <v>54</v>
      </c>
      <c r="G56" s="21" t="s">
        <v>10</v>
      </c>
      <c r="H56" s="17">
        <v>54</v>
      </c>
      <c r="J56" s="21">
        <v>12</v>
      </c>
      <c r="K56" s="17">
        <v>54</v>
      </c>
      <c r="M56" s="3"/>
      <c r="N56" s="21">
        <v>33</v>
      </c>
      <c r="O56" s="47">
        <v>54</v>
      </c>
      <c r="Q56" s="21">
        <v>33</v>
      </c>
      <c r="R56" s="47">
        <v>54</v>
      </c>
      <c r="T56" s="21">
        <v>32</v>
      </c>
      <c r="U56" s="47">
        <v>54</v>
      </c>
      <c r="W56" s="21">
        <v>30</v>
      </c>
      <c r="X56" s="47">
        <v>54</v>
      </c>
    </row>
    <row r="57" spans="1:24" x14ac:dyDescent="0.25">
      <c r="A57" s="21" t="s">
        <v>10</v>
      </c>
      <c r="B57" s="17">
        <v>55</v>
      </c>
      <c r="D57" s="21" t="s">
        <v>10</v>
      </c>
      <c r="E57" s="17">
        <v>55</v>
      </c>
      <c r="G57" s="21" t="s">
        <v>10</v>
      </c>
      <c r="H57" s="17">
        <v>55</v>
      </c>
      <c r="J57" s="21" t="s">
        <v>10</v>
      </c>
      <c r="K57" s="17">
        <v>55</v>
      </c>
      <c r="M57" s="3"/>
      <c r="N57" s="21" t="s">
        <v>10</v>
      </c>
      <c r="O57" s="47">
        <v>55</v>
      </c>
      <c r="Q57" s="21" t="s">
        <v>10</v>
      </c>
      <c r="R57" s="47">
        <v>55</v>
      </c>
      <c r="T57" s="21">
        <v>33</v>
      </c>
      <c r="U57" s="47">
        <v>55</v>
      </c>
      <c r="W57" s="21" t="s">
        <v>10</v>
      </c>
      <c r="X57" s="47">
        <v>55</v>
      </c>
    </row>
    <row r="58" spans="1:24" x14ac:dyDescent="0.25">
      <c r="A58" s="21" t="s">
        <v>10</v>
      </c>
      <c r="B58" s="17">
        <v>56</v>
      </c>
      <c r="D58" s="21" t="s">
        <v>10</v>
      </c>
      <c r="E58" s="17">
        <v>56</v>
      </c>
      <c r="G58" s="21">
        <v>15</v>
      </c>
      <c r="H58" s="17">
        <v>56</v>
      </c>
      <c r="J58" s="21" t="s">
        <v>10</v>
      </c>
      <c r="K58" s="17">
        <v>56</v>
      </c>
      <c r="M58" s="3"/>
      <c r="N58" s="21">
        <v>34</v>
      </c>
      <c r="O58" s="47">
        <v>56</v>
      </c>
      <c r="Q58" s="21">
        <v>34</v>
      </c>
      <c r="R58" s="47">
        <v>56</v>
      </c>
      <c r="T58" s="21">
        <v>34</v>
      </c>
      <c r="U58" s="47">
        <v>56</v>
      </c>
      <c r="W58" s="21">
        <v>31</v>
      </c>
      <c r="X58" s="47">
        <v>56</v>
      </c>
    </row>
    <row r="59" spans="1:24" x14ac:dyDescent="0.25">
      <c r="A59" s="21">
        <v>17</v>
      </c>
      <c r="B59" s="17">
        <v>57</v>
      </c>
      <c r="D59" s="21">
        <v>16</v>
      </c>
      <c r="E59" s="17">
        <v>57</v>
      </c>
      <c r="G59" s="21" t="s">
        <v>10</v>
      </c>
      <c r="H59" s="17">
        <v>57</v>
      </c>
      <c r="J59" s="21">
        <v>13</v>
      </c>
      <c r="K59" s="17">
        <v>57</v>
      </c>
      <c r="M59" s="3"/>
      <c r="N59" s="21">
        <v>35</v>
      </c>
      <c r="O59" s="47">
        <v>57</v>
      </c>
      <c r="Q59" s="21">
        <v>35</v>
      </c>
      <c r="R59" s="47">
        <v>57</v>
      </c>
      <c r="T59" s="21">
        <v>35</v>
      </c>
      <c r="U59" s="47">
        <v>57</v>
      </c>
      <c r="W59" s="21">
        <v>32</v>
      </c>
      <c r="X59" s="47">
        <v>57</v>
      </c>
    </row>
    <row r="60" spans="1:24" x14ac:dyDescent="0.25">
      <c r="A60" s="21" t="s">
        <v>10</v>
      </c>
      <c r="B60" s="17">
        <v>58</v>
      </c>
      <c r="D60" s="21" t="s">
        <v>10</v>
      </c>
      <c r="E60" s="17">
        <v>58</v>
      </c>
      <c r="G60" s="21">
        <v>16</v>
      </c>
      <c r="H60" s="17">
        <v>58</v>
      </c>
      <c r="J60" s="21" t="s">
        <v>10</v>
      </c>
      <c r="K60" s="17">
        <v>58</v>
      </c>
      <c r="M60" s="3"/>
      <c r="N60" s="21">
        <v>36</v>
      </c>
      <c r="O60" s="47">
        <v>58</v>
      </c>
      <c r="Q60" s="21">
        <v>36</v>
      </c>
      <c r="R60" s="47">
        <v>58</v>
      </c>
      <c r="T60" s="21">
        <v>36</v>
      </c>
      <c r="U60" s="47">
        <v>58</v>
      </c>
      <c r="W60" s="21">
        <v>33</v>
      </c>
      <c r="X60" s="47">
        <v>58</v>
      </c>
    </row>
    <row r="61" spans="1:24" x14ac:dyDescent="0.25">
      <c r="A61" s="21">
        <v>18</v>
      </c>
      <c r="B61" s="17">
        <v>59</v>
      </c>
      <c r="D61" s="21">
        <v>17</v>
      </c>
      <c r="E61" s="17">
        <v>59</v>
      </c>
      <c r="G61" s="21" t="s">
        <v>10</v>
      </c>
      <c r="H61" s="17">
        <v>59</v>
      </c>
      <c r="J61" s="21" t="s">
        <v>10</v>
      </c>
      <c r="K61" s="17">
        <v>59</v>
      </c>
      <c r="M61" s="3"/>
      <c r="N61" s="21">
        <v>37</v>
      </c>
      <c r="O61" s="47">
        <v>59</v>
      </c>
      <c r="Q61" s="21">
        <v>37</v>
      </c>
      <c r="R61" s="47">
        <v>59</v>
      </c>
      <c r="T61" s="21">
        <v>37</v>
      </c>
      <c r="U61" s="47">
        <v>59</v>
      </c>
      <c r="W61" s="21">
        <v>34</v>
      </c>
      <c r="X61" s="47">
        <v>59</v>
      </c>
    </row>
    <row r="62" spans="1:24" x14ac:dyDescent="0.25">
      <c r="A62" s="21" t="s">
        <v>10</v>
      </c>
      <c r="B62" s="17">
        <v>60</v>
      </c>
      <c r="D62" s="21">
        <v>18</v>
      </c>
      <c r="E62" s="17">
        <v>60</v>
      </c>
      <c r="G62" s="21">
        <v>17</v>
      </c>
      <c r="H62" s="17">
        <v>60</v>
      </c>
      <c r="J62" s="21">
        <v>14</v>
      </c>
      <c r="K62" s="17">
        <v>60</v>
      </c>
      <c r="M62" s="3"/>
      <c r="N62" s="21">
        <v>38</v>
      </c>
      <c r="O62" s="47">
        <v>60</v>
      </c>
      <c r="Q62" s="21">
        <v>38</v>
      </c>
      <c r="R62" s="47">
        <v>60</v>
      </c>
      <c r="T62" s="21">
        <v>38</v>
      </c>
      <c r="U62" s="47">
        <v>60</v>
      </c>
      <c r="W62" s="21">
        <v>36</v>
      </c>
      <c r="X62" s="47">
        <v>60</v>
      </c>
    </row>
    <row r="63" spans="1:24" x14ac:dyDescent="0.25">
      <c r="A63" s="21">
        <v>19</v>
      </c>
      <c r="B63" s="17">
        <v>61</v>
      </c>
      <c r="D63" s="21">
        <v>19</v>
      </c>
      <c r="E63" s="17">
        <v>61</v>
      </c>
      <c r="G63" s="21" t="s">
        <v>10</v>
      </c>
      <c r="H63" s="17">
        <v>61</v>
      </c>
      <c r="J63" s="21" t="s">
        <v>10</v>
      </c>
      <c r="K63" s="17">
        <v>61</v>
      </c>
      <c r="M63" s="3"/>
      <c r="N63" s="21">
        <v>40</v>
      </c>
      <c r="O63" s="47">
        <v>61</v>
      </c>
      <c r="Q63" s="21">
        <v>40</v>
      </c>
      <c r="R63" s="47">
        <v>61</v>
      </c>
      <c r="T63" s="21">
        <v>40</v>
      </c>
      <c r="U63" s="47">
        <v>61</v>
      </c>
      <c r="W63" s="21">
        <v>38</v>
      </c>
      <c r="X63" s="47">
        <v>61</v>
      </c>
    </row>
    <row r="64" spans="1:24" x14ac:dyDescent="0.25">
      <c r="A64" s="21" t="s">
        <v>10</v>
      </c>
      <c r="B64" s="17">
        <v>62</v>
      </c>
      <c r="D64" s="21">
        <v>20</v>
      </c>
      <c r="E64" s="17">
        <v>62</v>
      </c>
      <c r="G64" s="21">
        <v>18</v>
      </c>
      <c r="H64" s="17">
        <v>62</v>
      </c>
      <c r="J64" s="21">
        <v>15</v>
      </c>
      <c r="K64" s="17">
        <v>62</v>
      </c>
      <c r="M64" s="3"/>
      <c r="N64" s="21">
        <v>42</v>
      </c>
      <c r="O64" s="47">
        <v>62</v>
      </c>
      <c r="Q64" s="21">
        <v>42</v>
      </c>
      <c r="R64" s="47">
        <v>62</v>
      </c>
      <c r="T64" s="21">
        <v>42</v>
      </c>
      <c r="U64" s="47">
        <v>62</v>
      </c>
      <c r="W64" s="21">
        <v>40</v>
      </c>
      <c r="X64" s="47">
        <v>62</v>
      </c>
    </row>
    <row r="65" spans="1:24" x14ac:dyDescent="0.25">
      <c r="A65" s="21">
        <v>20</v>
      </c>
      <c r="B65" s="17">
        <v>63</v>
      </c>
      <c r="D65" s="21">
        <v>21</v>
      </c>
      <c r="E65" s="17">
        <v>63</v>
      </c>
      <c r="G65" s="21">
        <v>19</v>
      </c>
      <c r="H65" s="17">
        <v>63</v>
      </c>
      <c r="J65" s="21">
        <v>16</v>
      </c>
      <c r="K65" s="17">
        <v>63</v>
      </c>
      <c r="M65" s="3"/>
      <c r="N65" s="21">
        <v>44</v>
      </c>
      <c r="O65" s="47">
        <v>63</v>
      </c>
      <c r="Q65" s="21">
        <v>44</v>
      </c>
      <c r="R65" s="47">
        <v>63</v>
      </c>
      <c r="T65" s="21">
        <v>44</v>
      </c>
      <c r="U65" s="47">
        <v>63</v>
      </c>
      <c r="W65" s="21">
        <v>42</v>
      </c>
      <c r="X65" s="47">
        <v>63</v>
      </c>
    </row>
    <row r="66" spans="1:24" x14ac:dyDescent="0.25">
      <c r="A66" s="21">
        <v>21</v>
      </c>
      <c r="B66" s="17">
        <v>64</v>
      </c>
      <c r="D66" s="21">
        <v>22</v>
      </c>
      <c r="E66" s="17">
        <v>64</v>
      </c>
      <c r="G66" s="21">
        <v>20</v>
      </c>
      <c r="H66" s="17">
        <v>64</v>
      </c>
      <c r="J66" s="21">
        <v>17</v>
      </c>
      <c r="K66" s="17">
        <v>64</v>
      </c>
      <c r="M66" s="3"/>
      <c r="N66" s="21">
        <v>46</v>
      </c>
      <c r="O66" s="47">
        <v>64</v>
      </c>
      <c r="Q66" s="21">
        <v>46</v>
      </c>
      <c r="R66" s="47">
        <v>64</v>
      </c>
      <c r="T66" s="21">
        <v>46</v>
      </c>
      <c r="U66" s="47">
        <v>64</v>
      </c>
      <c r="W66" s="21">
        <v>44</v>
      </c>
      <c r="X66" s="47">
        <v>64</v>
      </c>
    </row>
    <row r="67" spans="1:24" x14ac:dyDescent="0.25">
      <c r="A67" s="21">
        <v>22</v>
      </c>
      <c r="B67" s="17">
        <v>65</v>
      </c>
      <c r="D67" s="21">
        <v>23</v>
      </c>
      <c r="E67" s="17">
        <v>65</v>
      </c>
      <c r="G67" s="21">
        <v>21</v>
      </c>
      <c r="H67" s="17">
        <v>65</v>
      </c>
      <c r="J67" s="21">
        <v>18</v>
      </c>
      <c r="K67" s="17">
        <v>65</v>
      </c>
      <c r="M67" s="3"/>
      <c r="N67" s="21">
        <v>48</v>
      </c>
      <c r="O67" s="47">
        <v>65</v>
      </c>
      <c r="Q67" s="21">
        <v>48</v>
      </c>
      <c r="R67" s="47">
        <v>65</v>
      </c>
      <c r="T67" s="21">
        <v>48</v>
      </c>
      <c r="U67" s="47">
        <v>65</v>
      </c>
      <c r="W67" s="21">
        <v>46</v>
      </c>
      <c r="X67" s="47">
        <v>65</v>
      </c>
    </row>
    <row r="68" spans="1:24" x14ac:dyDescent="0.25">
      <c r="A68" s="21">
        <v>23</v>
      </c>
      <c r="B68" s="17">
        <v>66</v>
      </c>
      <c r="D68" s="21">
        <v>24</v>
      </c>
      <c r="E68" s="17">
        <v>66</v>
      </c>
      <c r="G68" s="21">
        <v>22</v>
      </c>
      <c r="H68" s="17">
        <v>66</v>
      </c>
      <c r="J68" s="21">
        <v>19</v>
      </c>
      <c r="K68" s="17">
        <v>66</v>
      </c>
      <c r="M68" s="3"/>
      <c r="N68" s="21">
        <v>51</v>
      </c>
      <c r="O68" s="47">
        <v>66</v>
      </c>
      <c r="Q68" s="21">
        <v>51</v>
      </c>
      <c r="R68" s="47">
        <v>66</v>
      </c>
      <c r="T68" s="21">
        <v>50</v>
      </c>
      <c r="U68" s="47">
        <v>66</v>
      </c>
      <c r="W68" s="21">
        <v>48</v>
      </c>
      <c r="X68" s="47">
        <v>66</v>
      </c>
    </row>
    <row r="69" spans="1:24" x14ac:dyDescent="0.25">
      <c r="A69" s="21">
        <v>24</v>
      </c>
      <c r="B69" s="16">
        <v>67</v>
      </c>
      <c r="D69" s="21">
        <v>25</v>
      </c>
      <c r="E69" s="16">
        <v>67</v>
      </c>
      <c r="G69" s="21">
        <v>23</v>
      </c>
      <c r="H69" s="16">
        <v>67</v>
      </c>
      <c r="J69" s="21">
        <v>20</v>
      </c>
      <c r="K69" s="16">
        <v>67</v>
      </c>
      <c r="M69" s="3"/>
      <c r="N69" s="21">
        <v>54</v>
      </c>
      <c r="O69" s="48">
        <v>67</v>
      </c>
      <c r="Q69" s="21">
        <v>54</v>
      </c>
      <c r="R69" s="48">
        <v>67</v>
      </c>
      <c r="T69" s="21">
        <v>52</v>
      </c>
      <c r="U69" s="48">
        <v>67</v>
      </c>
      <c r="W69" s="21">
        <v>50</v>
      </c>
      <c r="X69" s="48">
        <v>67</v>
      </c>
    </row>
    <row r="70" spans="1:24" x14ac:dyDescent="0.25">
      <c r="A70" s="21">
        <v>26</v>
      </c>
      <c r="B70" s="16">
        <v>68</v>
      </c>
      <c r="D70" s="21">
        <v>26</v>
      </c>
      <c r="E70" s="16">
        <v>68</v>
      </c>
      <c r="G70" s="21">
        <v>24</v>
      </c>
      <c r="H70" s="16">
        <v>68</v>
      </c>
      <c r="J70" s="21">
        <v>21</v>
      </c>
      <c r="K70" s="16">
        <v>68</v>
      </c>
      <c r="M70" s="3"/>
      <c r="N70" s="21">
        <v>57</v>
      </c>
      <c r="O70" s="48">
        <v>68</v>
      </c>
      <c r="Q70" s="21">
        <v>57</v>
      </c>
      <c r="R70" s="48">
        <v>68</v>
      </c>
      <c r="T70" s="21">
        <v>54</v>
      </c>
      <c r="U70" s="48">
        <v>68</v>
      </c>
      <c r="W70" s="21">
        <v>52</v>
      </c>
      <c r="X70" s="48">
        <v>68</v>
      </c>
    </row>
    <row r="71" spans="1:24" x14ac:dyDescent="0.25">
      <c r="A71" s="22">
        <v>28</v>
      </c>
      <c r="B71" s="16">
        <v>69</v>
      </c>
      <c r="D71" s="22">
        <v>27</v>
      </c>
      <c r="E71" s="16">
        <v>69</v>
      </c>
      <c r="G71" s="22">
        <v>25</v>
      </c>
      <c r="H71" s="16">
        <v>69</v>
      </c>
      <c r="J71" s="22">
        <v>22</v>
      </c>
      <c r="K71" s="16">
        <v>69</v>
      </c>
      <c r="M71" s="3"/>
      <c r="N71" s="22">
        <v>60</v>
      </c>
      <c r="O71" s="48">
        <v>69</v>
      </c>
      <c r="Q71" s="22">
        <v>60</v>
      </c>
      <c r="R71" s="48">
        <v>69</v>
      </c>
      <c r="T71" s="22">
        <v>57</v>
      </c>
      <c r="U71" s="48">
        <v>69</v>
      </c>
      <c r="W71" s="22">
        <v>55</v>
      </c>
      <c r="X71" s="48">
        <v>69</v>
      </c>
    </row>
    <row r="72" spans="1:24" x14ac:dyDescent="0.25">
      <c r="A72" s="21">
        <v>30</v>
      </c>
      <c r="B72" s="16">
        <v>70</v>
      </c>
      <c r="D72" s="21">
        <v>28</v>
      </c>
      <c r="E72" s="16">
        <v>70</v>
      </c>
      <c r="G72" s="21">
        <v>26</v>
      </c>
      <c r="H72" s="16">
        <v>70</v>
      </c>
      <c r="J72" s="21">
        <v>23</v>
      </c>
      <c r="K72" s="16">
        <v>70</v>
      </c>
      <c r="M72" s="3"/>
      <c r="N72" s="21">
        <v>63</v>
      </c>
      <c r="O72" s="48">
        <v>70</v>
      </c>
      <c r="Q72" s="21">
        <v>63</v>
      </c>
      <c r="R72" s="48">
        <v>70</v>
      </c>
      <c r="T72" s="21">
        <v>60</v>
      </c>
      <c r="U72" s="48">
        <v>70</v>
      </c>
      <c r="W72" s="21">
        <v>58</v>
      </c>
      <c r="X72" s="48">
        <v>70</v>
      </c>
    </row>
    <row r="73" spans="1:24" x14ac:dyDescent="0.25">
      <c r="G73" s="24"/>
    </row>
  </sheetData>
  <mergeCells count="8">
    <mergeCell ref="W1:X1"/>
    <mergeCell ref="N1:O1"/>
    <mergeCell ref="Q1:R1"/>
    <mergeCell ref="T1:U1"/>
    <mergeCell ref="A1:B1"/>
    <mergeCell ref="D1:E1"/>
    <mergeCell ref="G1:H1"/>
    <mergeCell ref="J1:K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73"/>
  <sheetViews>
    <sheetView workbookViewId="0">
      <selection activeCell="AB3" sqref="AB3:AB72"/>
    </sheetView>
  </sheetViews>
  <sheetFormatPr defaultRowHeight="15" x14ac:dyDescent="0.25"/>
  <cols>
    <col min="1" max="1" width="4.7109375" customWidth="1"/>
    <col min="2" max="2" width="5.5703125" customWidth="1"/>
    <col min="3" max="3" width="1.7109375" customWidth="1"/>
    <col min="4" max="4" width="5.7109375" customWidth="1"/>
    <col min="5" max="5" width="6.140625" customWidth="1"/>
    <col min="6" max="6" width="1.7109375" customWidth="1"/>
    <col min="7" max="7" width="5.140625" customWidth="1"/>
    <col min="8" max="8" width="6" customWidth="1"/>
    <col min="9" max="9" width="1.85546875" customWidth="1"/>
    <col min="10" max="10" width="6" customWidth="1"/>
    <col min="11" max="11" width="5.28515625" customWidth="1"/>
    <col min="12" max="12" width="3.28515625" customWidth="1"/>
    <col min="13" max="13" width="6.140625" customWidth="1"/>
    <col min="14" max="14" width="5.85546875" customWidth="1"/>
    <col min="15" max="15" width="2.28515625" customWidth="1"/>
    <col min="16" max="16" width="4.7109375" customWidth="1"/>
    <col min="17" max="17" width="5.5703125" customWidth="1"/>
    <col min="18" max="18" width="2.140625" customWidth="1"/>
    <col min="19" max="20" width="5.7109375" customWidth="1"/>
    <col min="21" max="21" width="1.85546875" customWidth="1"/>
    <col min="22" max="22" width="5.28515625" customWidth="1"/>
    <col min="23" max="23" width="6.28515625" customWidth="1"/>
  </cols>
  <sheetData>
    <row r="1" spans="1:23" x14ac:dyDescent="0.25">
      <c r="A1" s="240" t="s">
        <v>11</v>
      </c>
      <c r="B1" s="240"/>
      <c r="D1" s="240" t="s">
        <v>12</v>
      </c>
      <c r="E1" s="240"/>
      <c r="G1" s="240" t="s">
        <v>13</v>
      </c>
      <c r="H1" s="240"/>
      <c r="J1" s="240" t="s">
        <v>14</v>
      </c>
      <c r="K1" s="240"/>
      <c r="L1" s="3"/>
      <c r="M1" s="242" t="s">
        <v>16</v>
      </c>
      <c r="N1" s="242"/>
      <c r="P1" s="242" t="s">
        <v>17</v>
      </c>
      <c r="Q1" s="242"/>
      <c r="S1" s="242" t="s">
        <v>18</v>
      </c>
      <c r="T1" s="242"/>
      <c r="V1" s="242" t="s">
        <v>19</v>
      </c>
      <c r="W1" s="242"/>
    </row>
    <row r="2" spans="1:23" x14ac:dyDescent="0.25">
      <c r="A2" s="21">
        <v>0</v>
      </c>
      <c r="B2" s="17">
        <v>0</v>
      </c>
      <c r="D2" s="21">
        <v>0</v>
      </c>
      <c r="E2" s="17">
        <v>0</v>
      </c>
      <c r="G2" s="21">
        <v>0</v>
      </c>
      <c r="H2" s="17">
        <v>0</v>
      </c>
      <c r="J2" s="21">
        <v>0</v>
      </c>
      <c r="K2" s="17">
        <v>0</v>
      </c>
      <c r="L2" s="3"/>
      <c r="M2" s="21">
        <v>0</v>
      </c>
      <c r="N2" s="47">
        <v>0</v>
      </c>
      <c r="P2" s="21">
        <v>0</v>
      </c>
      <c r="Q2" s="47">
        <v>0</v>
      </c>
      <c r="S2" s="21">
        <v>0</v>
      </c>
      <c r="T2" s="47">
        <v>0</v>
      </c>
      <c r="V2" s="21">
        <v>0</v>
      </c>
      <c r="W2" s="47">
        <v>0</v>
      </c>
    </row>
    <row r="3" spans="1:23" x14ac:dyDescent="0.25">
      <c r="A3" s="21">
        <v>6</v>
      </c>
      <c r="B3" s="17">
        <v>1</v>
      </c>
      <c r="D3" s="21">
        <v>5</v>
      </c>
      <c r="E3" s="17">
        <v>1</v>
      </c>
      <c r="G3" s="21">
        <v>4</v>
      </c>
      <c r="H3" s="17">
        <v>1</v>
      </c>
      <c r="J3" s="21">
        <v>3</v>
      </c>
      <c r="K3" s="17">
        <v>1</v>
      </c>
      <c r="L3" s="3"/>
      <c r="M3" s="21">
        <v>4</v>
      </c>
      <c r="N3" s="47">
        <v>1</v>
      </c>
      <c r="P3" s="21">
        <v>3</v>
      </c>
      <c r="Q3" s="47">
        <v>1</v>
      </c>
      <c r="S3" s="21">
        <v>3</v>
      </c>
      <c r="T3" s="47">
        <v>1</v>
      </c>
      <c r="V3" s="21">
        <v>2</v>
      </c>
      <c r="W3" s="47">
        <v>1</v>
      </c>
    </row>
    <row r="4" spans="1:23" x14ac:dyDescent="0.25">
      <c r="A4" s="21">
        <v>7</v>
      </c>
      <c r="B4" s="17">
        <v>2</v>
      </c>
      <c r="D4" s="21">
        <v>6</v>
      </c>
      <c r="E4" s="17">
        <v>2</v>
      </c>
      <c r="G4" s="21">
        <v>5</v>
      </c>
      <c r="H4" s="17">
        <v>2</v>
      </c>
      <c r="J4" s="21">
        <v>4</v>
      </c>
      <c r="K4" s="17">
        <v>2</v>
      </c>
      <c r="L4" s="3"/>
      <c r="M4" s="21">
        <v>5</v>
      </c>
      <c r="N4" s="47">
        <v>2</v>
      </c>
      <c r="P4" s="21">
        <v>4</v>
      </c>
      <c r="Q4" s="47">
        <v>2</v>
      </c>
      <c r="S4" s="21">
        <v>4</v>
      </c>
      <c r="T4" s="47">
        <v>2</v>
      </c>
      <c r="V4" s="21">
        <v>3</v>
      </c>
      <c r="W4" s="47">
        <v>2</v>
      </c>
    </row>
    <row r="5" spans="1:23" x14ac:dyDescent="0.25">
      <c r="A5" s="21">
        <v>8</v>
      </c>
      <c r="B5" s="17">
        <v>3</v>
      </c>
      <c r="D5" s="21">
        <v>7</v>
      </c>
      <c r="E5" s="17">
        <v>3</v>
      </c>
      <c r="G5" s="21">
        <v>6</v>
      </c>
      <c r="H5" s="17">
        <v>3</v>
      </c>
      <c r="J5" s="21">
        <v>5</v>
      </c>
      <c r="K5" s="17">
        <v>3</v>
      </c>
      <c r="L5" s="3"/>
      <c r="M5" s="21">
        <v>6</v>
      </c>
      <c r="N5" s="47">
        <v>3</v>
      </c>
      <c r="P5" s="21">
        <v>5</v>
      </c>
      <c r="Q5" s="47">
        <v>3</v>
      </c>
      <c r="S5" s="21">
        <v>5</v>
      </c>
      <c r="T5" s="47">
        <v>3</v>
      </c>
      <c r="V5" s="21">
        <v>4</v>
      </c>
      <c r="W5" s="47">
        <v>3</v>
      </c>
    </row>
    <row r="6" spans="1:23" x14ac:dyDescent="0.25">
      <c r="A6" s="21">
        <v>9</v>
      </c>
      <c r="B6" s="17">
        <v>4</v>
      </c>
      <c r="D6" s="21">
        <v>8</v>
      </c>
      <c r="E6" s="17">
        <v>4</v>
      </c>
      <c r="G6" s="21">
        <v>7</v>
      </c>
      <c r="H6" s="17">
        <v>4</v>
      </c>
      <c r="J6" s="21">
        <v>6</v>
      </c>
      <c r="K6" s="17">
        <v>4</v>
      </c>
      <c r="L6" s="3"/>
      <c r="M6" s="21">
        <v>7</v>
      </c>
      <c r="N6" s="47">
        <v>4</v>
      </c>
      <c r="P6" s="21">
        <v>6</v>
      </c>
      <c r="Q6" s="47">
        <v>4</v>
      </c>
      <c r="S6" s="21">
        <v>6</v>
      </c>
      <c r="T6" s="47">
        <v>4</v>
      </c>
      <c r="V6" s="21">
        <v>5</v>
      </c>
      <c r="W6" s="47">
        <v>4</v>
      </c>
    </row>
    <row r="7" spans="1:23" x14ac:dyDescent="0.25">
      <c r="A7" s="21">
        <v>10</v>
      </c>
      <c r="B7" s="17">
        <v>5</v>
      </c>
      <c r="D7" s="21">
        <v>9</v>
      </c>
      <c r="E7" s="17">
        <v>5</v>
      </c>
      <c r="G7" s="21">
        <v>8</v>
      </c>
      <c r="H7" s="17">
        <v>5</v>
      </c>
      <c r="J7" s="21">
        <v>7</v>
      </c>
      <c r="K7" s="17">
        <v>5</v>
      </c>
      <c r="L7" s="3"/>
      <c r="M7" s="21">
        <v>8</v>
      </c>
      <c r="N7" s="47">
        <v>5</v>
      </c>
      <c r="P7" s="21">
        <v>7</v>
      </c>
      <c r="Q7" s="47">
        <v>5</v>
      </c>
      <c r="S7" s="21">
        <v>7</v>
      </c>
      <c r="T7" s="47">
        <v>5</v>
      </c>
      <c r="V7" s="21">
        <v>6</v>
      </c>
      <c r="W7" s="47">
        <v>5</v>
      </c>
    </row>
    <row r="8" spans="1:23" x14ac:dyDescent="0.25">
      <c r="A8" s="21">
        <v>11</v>
      </c>
      <c r="B8" s="17">
        <v>6</v>
      </c>
      <c r="D8" s="21">
        <v>10</v>
      </c>
      <c r="E8" s="17">
        <v>6</v>
      </c>
      <c r="G8" s="21">
        <v>9</v>
      </c>
      <c r="H8" s="17">
        <v>6</v>
      </c>
      <c r="J8" s="21">
        <v>8</v>
      </c>
      <c r="K8" s="17">
        <v>6</v>
      </c>
      <c r="L8" s="3"/>
      <c r="M8" s="21">
        <v>9</v>
      </c>
      <c r="N8" s="47">
        <v>6</v>
      </c>
      <c r="P8" s="21">
        <v>8</v>
      </c>
      <c r="Q8" s="47">
        <v>6</v>
      </c>
      <c r="S8" s="21">
        <v>8</v>
      </c>
      <c r="T8" s="47">
        <v>6</v>
      </c>
      <c r="V8" s="21">
        <v>7</v>
      </c>
      <c r="W8" s="47">
        <v>6</v>
      </c>
    </row>
    <row r="9" spans="1:23" x14ac:dyDescent="0.25">
      <c r="A9" s="21">
        <v>12</v>
      </c>
      <c r="B9" s="17">
        <v>7</v>
      </c>
      <c r="D9" s="21">
        <v>11</v>
      </c>
      <c r="E9" s="17">
        <v>7</v>
      </c>
      <c r="G9" s="21">
        <v>10</v>
      </c>
      <c r="H9" s="17">
        <v>7</v>
      </c>
      <c r="J9" s="21">
        <v>9</v>
      </c>
      <c r="K9" s="17">
        <v>7</v>
      </c>
      <c r="L9" s="3"/>
      <c r="M9" s="21">
        <v>10</v>
      </c>
      <c r="N9" s="47">
        <v>7</v>
      </c>
      <c r="P9" s="21">
        <v>9</v>
      </c>
      <c r="Q9" s="47">
        <v>7</v>
      </c>
      <c r="S9" s="21">
        <v>9</v>
      </c>
      <c r="T9" s="47">
        <v>7</v>
      </c>
      <c r="V9" s="21">
        <v>8</v>
      </c>
      <c r="W9" s="47">
        <v>7</v>
      </c>
    </row>
    <row r="10" spans="1:23" x14ac:dyDescent="0.25">
      <c r="A10" s="21">
        <v>13</v>
      </c>
      <c r="B10" s="17">
        <v>8</v>
      </c>
      <c r="D10" s="21">
        <v>12</v>
      </c>
      <c r="E10" s="17">
        <v>8</v>
      </c>
      <c r="G10" s="21">
        <v>11</v>
      </c>
      <c r="H10" s="17">
        <v>8</v>
      </c>
      <c r="J10" s="21">
        <v>10</v>
      </c>
      <c r="K10" s="17">
        <v>8</v>
      </c>
      <c r="L10" s="3"/>
      <c r="M10" s="21">
        <v>11</v>
      </c>
      <c r="N10" s="47">
        <v>8</v>
      </c>
      <c r="P10" s="21">
        <v>10</v>
      </c>
      <c r="Q10" s="47">
        <v>8</v>
      </c>
      <c r="S10" s="21">
        <v>10</v>
      </c>
      <c r="T10" s="47">
        <v>8</v>
      </c>
      <c r="V10" s="21">
        <v>9</v>
      </c>
      <c r="W10" s="47">
        <v>8</v>
      </c>
    </row>
    <row r="11" spans="1:23" x14ac:dyDescent="0.25">
      <c r="A11" s="21">
        <v>14</v>
      </c>
      <c r="B11" s="17">
        <v>9</v>
      </c>
      <c r="D11" s="21">
        <v>13</v>
      </c>
      <c r="E11" s="17">
        <v>9</v>
      </c>
      <c r="G11" s="21">
        <v>12</v>
      </c>
      <c r="H11" s="17">
        <v>9</v>
      </c>
      <c r="J11" s="21">
        <v>11</v>
      </c>
      <c r="K11" s="17">
        <v>9</v>
      </c>
      <c r="L11" s="3"/>
      <c r="M11" s="21">
        <v>12</v>
      </c>
      <c r="N11" s="47">
        <v>9</v>
      </c>
      <c r="P11" s="21">
        <v>11</v>
      </c>
      <c r="Q11" s="47">
        <v>9</v>
      </c>
      <c r="S11" s="21">
        <v>11</v>
      </c>
      <c r="T11" s="47">
        <v>9</v>
      </c>
      <c r="V11" s="21">
        <v>10</v>
      </c>
      <c r="W11" s="47">
        <v>9</v>
      </c>
    </row>
    <row r="12" spans="1:23" x14ac:dyDescent="0.25">
      <c r="A12" s="21">
        <v>15</v>
      </c>
      <c r="B12" s="17">
        <v>10</v>
      </c>
      <c r="D12" s="21">
        <v>14</v>
      </c>
      <c r="E12" s="17">
        <v>10</v>
      </c>
      <c r="G12" s="21">
        <v>13</v>
      </c>
      <c r="H12" s="17">
        <v>10</v>
      </c>
      <c r="J12" s="21">
        <v>12</v>
      </c>
      <c r="K12" s="17">
        <v>10</v>
      </c>
      <c r="L12" s="3"/>
      <c r="M12" s="21">
        <v>13</v>
      </c>
      <c r="N12" s="47">
        <v>10</v>
      </c>
      <c r="P12" s="21">
        <v>12</v>
      </c>
      <c r="Q12" s="47">
        <v>10</v>
      </c>
      <c r="S12" s="21">
        <v>12</v>
      </c>
      <c r="T12" s="47">
        <v>10</v>
      </c>
      <c r="V12" s="21" t="s">
        <v>10</v>
      </c>
      <c r="W12" s="47">
        <v>10</v>
      </c>
    </row>
    <row r="13" spans="1:23" x14ac:dyDescent="0.25">
      <c r="A13" s="21">
        <v>16</v>
      </c>
      <c r="B13" s="17">
        <v>11</v>
      </c>
      <c r="D13" s="21">
        <v>15</v>
      </c>
      <c r="E13" s="17">
        <v>11</v>
      </c>
      <c r="G13" s="21">
        <v>14</v>
      </c>
      <c r="H13" s="17">
        <v>11</v>
      </c>
      <c r="J13" s="21">
        <v>13</v>
      </c>
      <c r="K13" s="17">
        <v>11</v>
      </c>
      <c r="L13" s="3"/>
      <c r="M13" s="21">
        <v>14</v>
      </c>
      <c r="N13" s="47">
        <v>11</v>
      </c>
      <c r="P13" s="21">
        <v>13</v>
      </c>
      <c r="Q13" s="47">
        <v>11</v>
      </c>
      <c r="S13" s="21">
        <v>13</v>
      </c>
      <c r="T13" s="47">
        <v>11</v>
      </c>
      <c r="V13" s="21">
        <v>11</v>
      </c>
      <c r="W13" s="47">
        <v>11</v>
      </c>
    </row>
    <row r="14" spans="1:23" x14ac:dyDescent="0.25">
      <c r="A14" s="21">
        <v>17</v>
      </c>
      <c r="B14" s="17">
        <v>12</v>
      </c>
      <c r="D14" s="21">
        <v>16</v>
      </c>
      <c r="E14" s="17">
        <v>12</v>
      </c>
      <c r="G14" s="21">
        <v>15</v>
      </c>
      <c r="H14" s="17">
        <v>12</v>
      </c>
      <c r="J14" s="21">
        <v>14</v>
      </c>
      <c r="K14" s="17">
        <v>12</v>
      </c>
      <c r="L14" s="3"/>
      <c r="M14" s="21">
        <v>15</v>
      </c>
      <c r="N14" s="47">
        <v>12</v>
      </c>
      <c r="P14" s="21">
        <v>14</v>
      </c>
      <c r="Q14" s="47">
        <v>12</v>
      </c>
      <c r="S14" s="21">
        <v>14</v>
      </c>
      <c r="T14" s="47">
        <v>12</v>
      </c>
      <c r="V14" s="21" t="s">
        <v>10</v>
      </c>
      <c r="W14" s="47">
        <v>12</v>
      </c>
    </row>
    <row r="15" spans="1:23" x14ac:dyDescent="0.25">
      <c r="A15" s="21">
        <v>18</v>
      </c>
      <c r="B15" s="17">
        <v>13</v>
      </c>
      <c r="D15" s="21">
        <v>17</v>
      </c>
      <c r="E15" s="17">
        <v>13</v>
      </c>
      <c r="G15" s="21">
        <v>16</v>
      </c>
      <c r="H15" s="17">
        <v>13</v>
      </c>
      <c r="J15" s="21" t="s">
        <v>10</v>
      </c>
      <c r="K15" s="17">
        <v>13</v>
      </c>
      <c r="L15" s="3"/>
      <c r="M15" s="21">
        <v>16</v>
      </c>
      <c r="N15" s="47">
        <v>13</v>
      </c>
      <c r="P15" s="21">
        <v>15</v>
      </c>
      <c r="Q15" s="47">
        <v>13</v>
      </c>
      <c r="S15" s="21">
        <v>15</v>
      </c>
      <c r="T15" s="47">
        <v>13</v>
      </c>
      <c r="V15" s="21">
        <v>12</v>
      </c>
      <c r="W15" s="47">
        <v>13</v>
      </c>
    </row>
    <row r="16" spans="1:23" x14ac:dyDescent="0.25">
      <c r="A16" s="21">
        <v>19</v>
      </c>
      <c r="B16" s="17">
        <v>14</v>
      </c>
      <c r="D16" s="21">
        <v>18</v>
      </c>
      <c r="E16" s="17">
        <v>14</v>
      </c>
      <c r="G16" s="21">
        <v>17</v>
      </c>
      <c r="H16" s="17">
        <v>14</v>
      </c>
      <c r="J16" s="21">
        <v>15</v>
      </c>
      <c r="K16" s="17">
        <v>14</v>
      </c>
      <c r="L16" s="3"/>
      <c r="M16" s="21">
        <v>17</v>
      </c>
      <c r="N16" s="47">
        <v>14</v>
      </c>
      <c r="P16" s="21">
        <v>16</v>
      </c>
      <c r="Q16" s="47">
        <v>14</v>
      </c>
      <c r="S16" s="21">
        <v>16</v>
      </c>
      <c r="T16" s="47">
        <v>14</v>
      </c>
      <c r="V16" s="21" t="s">
        <v>10</v>
      </c>
      <c r="W16" s="47">
        <v>14</v>
      </c>
    </row>
    <row r="17" spans="1:23" x14ac:dyDescent="0.25">
      <c r="A17" s="21">
        <v>20</v>
      </c>
      <c r="B17" s="17">
        <v>15</v>
      </c>
      <c r="D17" s="21">
        <v>19</v>
      </c>
      <c r="E17" s="17">
        <v>15</v>
      </c>
      <c r="G17" s="21">
        <v>18</v>
      </c>
      <c r="H17" s="17">
        <v>15</v>
      </c>
      <c r="J17" s="21" t="s">
        <v>10</v>
      </c>
      <c r="K17" s="17">
        <v>15</v>
      </c>
      <c r="L17" s="3"/>
      <c r="M17" s="21">
        <v>18</v>
      </c>
      <c r="N17" s="47">
        <v>15</v>
      </c>
      <c r="P17" s="21">
        <v>17</v>
      </c>
      <c r="Q17" s="47">
        <v>15</v>
      </c>
      <c r="S17" s="21">
        <v>17</v>
      </c>
      <c r="T17" s="47">
        <v>15</v>
      </c>
      <c r="V17" s="21">
        <v>13</v>
      </c>
      <c r="W17" s="47">
        <v>15</v>
      </c>
    </row>
    <row r="18" spans="1:23" x14ac:dyDescent="0.25">
      <c r="A18" s="21">
        <v>21</v>
      </c>
      <c r="B18" s="17">
        <v>16</v>
      </c>
      <c r="D18" s="21">
        <v>20</v>
      </c>
      <c r="E18" s="17">
        <v>16</v>
      </c>
      <c r="G18" s="21">
        <v>19</v>
      </c>
      <c r="H18" s="17">
        <v>16</v>
      </c>
      <c r="J18" s="21">
        <v>16</v>
      </c>
      <c r="K18" s="17">
        <v>16</v>
      </c>
      <c r="L18" s="3"/>
      <c r="M18" s="21">
        <v>19</v>
      </c>
      <c r="N18" s="47">
        <v>16</v>
      </c>
      <c r="P18" s="21">
        <v>18</v>
      </c>
      <c r="Q18" s="47">
        <v>16</v>
      </c>
      <c r="S18" s="21">
        <v>18</v>
      </c>
      <c r="T18" s="47">
        <v>16</v>
      </c>
      <c r="V18" s="21" t="s">
        <v>10</v>
      </c>
      <c r="W18" s="47">
        <v>16</v>
      </c>
    </row>
    <row r="19" spans="1:23" x14ac:dyDescent="0.25">
      <c r="A19" s="21">
        <v>22</v>
      </c>
      <c r="B19" s="17">
        <v>17</v>
      </c>
      <c r="D19" s="21">
        <v>21</v>
      </c>
      <c r="E19" s="17">
        <v>17</v>
      </c>
      <c r="G19" s="21" t="s">
        <v>10</v>
      </c>
      <c r="H19" s="17">
        <v>17</v>
      </c>
      <c r="J19" s="21" t="s">
        <v>10</v>
      </c>
      <c r="K19" s="17">
        <v>17</v>
      </c>
      <c r="L19" s="3"/>
      <c r="M19" s="21">
        <v>20</v>
      </c>
      <c r="N19" s="47">
        <v>17</v>
      </c>
      <c r="P19" s="21">
        <v>19</v>
      </c>
      <c r="Q19" s="47">
        <v>17</v>
      </c>
      <c r="S19" s="21">
        <v>19</v>
      </c>
      <c r="T19" s="47">
        <v>17</v>
      </c>
      <c r="V19" s="21">
        <v>14</v>
      </c>
      <c r="W19" s="47">
        <v>17</v>
      </c>
    </row>
    <row r="20" spans="1:23" x14ac:dyDescent="0.25">
      <c r="A20" s="21">
        <v>23</v>
      </c>
      <c r="B20" s="17">
        <v>18</v>
      </c>
      <c r="D20" s="21">
        <v>22</v>
      </c>
      <c r="E20" s="17">
        <v>18</v>
      </c>
      <c r="G20" s="21">
        <v>20</v>
      </c>
      <c r="H20" s="17">
        <v>18</v>
      </c>
      <c r="J20" s="21">
        <v>17</v>
      </c>
      <c r="K20" s="17">
        <v>18</v>
      </c>
      <c r="L20" s="3"/>
      <c r="M20" s="21" t="s">
        <v>10</v>
      </c>
      <c r="N20" s="47">
        <v>18</v>
      </c>
      <c r="P20" s="21" t="s">
        <v>10</v>
      </c>
      <c r="Q20" s="47">
        <v>18</v>
      </c>
      <c r="S20" s="21" t="s">
        <v>10</v>
      </c>
      <c r="T20" s="47">
        <v>18</v>
      </c>
      <c r="V20" s="21" t="s">
        <v>10</v>
      </c>
      <c r="W20" s="47">
        <v>18</v>
      </c>
    </row>
    <row r="21" spans="1:23" x14ac:dyDescent="0.25">
      <c r="A21" s="21" t="s">
        <v>10</v>
      </c>
      <c r="B21" s="17">
        <v>19</v>
      </c>
      <c r="D21" s="21" t="s">
        <v>10</v>
      </c>
      <c r="E21" s="17">
        <v>19</v>
      </c>
      <c r="G21" s="21" t="s">
        <v>10</v>
      </c>
      <c r="H21" s="17">
        <v>19</v>
      </c>
      <c r="J21" s="21" t="s">
        <v>10</v>
      </c>
      <c r="K21" s="17">
        <v>19</v>
      </c>
      <c r="L21" s="3"/>
      <c r="M21" s="21">
        <v>21</v>
      </c>
      <c r="N21" s="47">
        <v>19</v>
      </c>
      <c r="P21" s="21">
        <v>20</v>
      </c>
      <c r="Q21" s="47">
        <v>19</v>
      </c>
      <c r="S21" s="21">
        <v>20</v>
      </c>
      <c r="T21" s="47">
        <v>19</v>
      </c>
      <c r="V21" s="21">
        <v>15</v>
      </c>
      <c r="W21" s="47">
        <v>19</v>
      </c>
    </row>
    <row r="22" spans="1:23" x14ac:dyDescent="0.25">
      <c r="A22" s="21">
        <v>24</v>
      </c>
      <c r="B22" s="17">
        <v>20</v>
      </c>
      <c r="D22" s="21">
        <v>23</v>
      </c>
      <c r="E22" s="17">
        <v>20</v>
      </c>
      <c r="G22" s="21">
        <v>21</v>
      </c>
      <c r="H22" s="17">
        <v>20</v>
      </c>
      <c r="J22" s="21">
        <v>18</v>
      </c>
      <c r="K22" s="17">
        <v>20</v>
      </c>
      <c r="L22" s="3"/>
      <c r="M22" s="21" t="s">
        <v>10</v>
      </c>
      <c r="N22" s="47">
        <v>20</v>
      </c>
      <c r="P22" s="21" t="s">
        <v>10</v>
      </c>
      <c r="Q22" s="47">
        <v>20</v>
      </c>
      <c r="S22" s="21" t="s">
        <v>10</v>
      </c>
      <c r="T22" s="47">
        <v>20</v>
      </c>
      <c r="V22" s="21" t="s">
        <v>10</v>
      </c>
      <c r="W22" s="47">
        <v>20</v>
      </c>
    </row>
    <row r="23" spans="1:23" x14ac:dyDescent="0.25">
      <c r="A23" s="21" t="s">
        <v>10</v>
      </c>
      <c r="B23" s="17">
        <v>21</v>
      </c>
      <c r="D23" s="21" t="s">
        <v>10</v>
      </c>
      <c r="E23" s="17">
        <v>21</v>
      </c>
      <c r="G23" s="21" t="s">
        <v>10</v>
      </c>
      <c r="H23" s="17">
        <v>21</v>
      </c>
      <c r="J23" s="21" t="s">
        <v>10</v>
      </c>
      <c r="K23" s="17">
        <v>21</v>
      </c>
      <c r="L23" s="3"/>
      <c r="M23" s="21">
        <v>22</v>
      </c>
      <c r="N23" s="47">
        <v>21</v>
      </c>
      <c r="P23" s="21">
        <v>21</v>
      </c>
      <c r="Q23" s="47">
        <v>21</v>
      </c>
      <c r="S23" s="21">
        <v>21</v>
      </c>
      <c r="T23" s="47">
        <v>21</v>
      </c>
      <c r="V23" s="21">
        <v>16</v>
      </c>
      <c r="W23" s="47">
        <v>21</v>
      </c>
    </row>
    <row r="24" spans="1:23" x14ac:dyDescent="0.25">
      <c r="A24" s="21">
        <v>25</v>
      </c>
      <c r="B24" s="17">
        <v>22</v>
      </c>
      <c r="D24" s="21">
        <v>24</v>
      </c>
      <c r="E24" s="17">
        <v>22</v>
      </c>
      <c r="G24" s="21">
        <v>22</v>
      </c>
      <c r="H24" s="17">
        <v>22</v>
      </c>
      <c r="J24" s="21">
        <v>19</v>
      </c>
      <c r="K24" s="17">
        <v>22</v>
      </c>
      <c r="L24" s="3"/>
      <c r="M24" s="21" t="s">
        <v>10</v>
      </c>
      <c r="N24" s="47">
        <v>22</v>
      </c>
      <c r="P24" s="21" t="s">
        <v>10</v>
      </c>
      <c r="Q24" s="47">
        <v>22</v>
      </c>
      <c r="S24" s="21" t="s">
        <v>10</v>
      </c>
      <c r="T24" s="47">
        <v>22</v>
      </c>
      <c r="V24" s="21" t="s">
        <v>10</v>
      </c>
      <c r="W24" s="47">
        <v>22</v>
      </c>
    </row>
    <row r="25" spans="1:23" x14ac:dyDescent="0.25">
      <c r="A25" s="21" t="s">
        <v>10</v>
      </c>
      <c r="B25" s="17">
        <v>23</v>
      </c>
      <c r="D25" s="21" t="s">
        <v>10</v>
      </c>
      <c r="E25" s="17">
        <v>23</v>
      </c>
      <c r="G25" s="21" t="s">
        <v>10</v>
      </c>
      <c r="H25" s="17">
        <v>23</v>
      </c>
      <c r="J25" s="21" t="s">
        <v>10</v>
      </c>
      <c r="K25" s="17">
        <v>23</v>
      </c>
      <c r="L25" s="3"/>
      <c r="M25" s="21">
        <v>23</v>
      </c>
      <c r="N25" s="47">
        <v>23</v>
      </c>
      <c r="P25" s="21">
        <v>22</v>
      </c>
      <c r="Q25" s="47">
        <v>23</v>
      </c>
      <c r="S25" s="21">
        <v>22</v>
      </c>
      <c r="T25" s="47">
        <v>23</v>
      </c>
      <c r="V25" s="21">
        <v>17</v>
      </c>
      <c r="W25" s="47">
        <v>23</v>
      </c>
    </row>
    <row r="26" spans="1:23" x14ac:dyDescent="0.25">
      <c r="A26" s="21">
        <v>26</v>
      </c>
      <c r="B26" s="17">
        <v>24</v>
      </c>
      <c r="D26" s="21">
        <v>25</v>
      </c>
      <c r="E26" s="17">
        <v>24</v>
      </c>
      <c r="G26" s="21">
        <v>23</v>
      </c>
      <c r="H26" s="17">
        <v>24</v>
      </c>
      <c r="J26" s="21">
        <v>20</v>
      </c>
      <c r="K26" s="17">
        <v>24</v>
      </c>
      <c r="L26" s="3"/>
      <c r="M26" s="21" t="s">
        <v>10</v>
      </c>
      <c r="N26" s="47">
        <v>24</v>
      </c>
      <c r="P26" s="21" t="s">
        <v>10</v>
      </c>
      <c r="Q26" s="47">
        <v>24</v>
      </c>
      <c r="S26" s="21" t="s">
        <v>10</v>
      </c>
      <c r="T26" s="47">
        <v>24</v>
      </c>
      <c r="V26" s="21" t="s">
        <v>10</v>
      </c>
      <c r="W26" s="47">
        <v>24</v>
      </c>
    </row>
    <row r="27" spans="1:23" x14ac:dyDescent="0.25">
      <c r="A27" s="21" t="s">
        <v>10</v>
      </c>
      <c r="B27" s="17">
        <v>25</v>
      </c>
      <c r="D27" s="21" t="s">
        <v>10</v>
      </c>
      <c r="E27" s="17">
        <v>25</v>
      </c>
      <c r="G27" s="21" t="s">
        <v>10</v>
      </c>
      <c r="H27" s="17">
        <v>25</v>
      </c>
      <c r="J27" s="21" t="s">
        <v>10</v>
      </c>
      <c r="K27" s="17">
        <v>25</v>
      </c>
      <c r="L27" s="3"/>
      <c r="M27" s="21">
        <v>24</v>
      </c>
      <c r="N27" s="47">
        <v>25</v>
      </c>
      <c r="P27" s="21">
        <v>23</v>
      </c>
      <c r="Q27" s="47">
        <v>25</v>
      </c>
      <c r="S27" s="21">
        <v>23</v>
      </c>
      <c r="T27" s="47">
        <v>25</v>
      </c>
      <c r="V27" s="21">
        <v>18</v>
      </c>
      <c r="W27" s="47">
        <v>25</v>
      </c>
    </row>
    <row r="28" spans="1:23" x14ac:dyDescent="0.25">
      <c r="A28" s="21">
        <v>27</v>
      </c>
      <c r="B28" s="17">
        <v>26</v>
      </c>
      <c r="D28" s="21">
        <v>26</v>
      </c>
      <c r="E28" s="17">
        <v>26</v>
      </c>
      <c r="G28" s="21">
        <v>24</v>
      </c>
      <c r="H28" s="17">
        <v>26</v>
      </c>
      <c r="J28" s="21">
        <v>21</v>
      </c>
      <c r="K28" s="17">
        <v>26</v>
      </c>
      <c r="L28" s="3"/>
      <c r="M28" s="21" t="s">
        <v>10</v>
      </c>
      <c r="N28" s="47">
        <v>26</v>
      </c>
      <c r="P28" s="21" t="s">
        <v>10</v>
      </c>
      <c r="Q28" s="47">
        <v>26</v>
      </c>
      <c r="S28" s="21" t="s">
        <v>10</v>
      </c>
      <c r="T28" s="47">
        <v>26</v>
      </c>
      <c r="V28" s="21" t="s">
        <v>10</v>
      </c>
      <c r="W28" s="47">
        <v>26</v>
      </c>
    </row>
    <row r="29" spans="1:23" x14ac:dyDescent="0.25">
      <c r="A29" s="21" t="s">
        <v>10</v>
      </c>
      <c r="B29" s="17">
        <v>27</v>
      </c>
      <c r="D29" s="21" t="s">
        <v>10</v>
      </c>
      <c r="E29" s="17">
        <v>27</v>
      </c>
      <c r="G29" s="21" t="s">
        <v>10</v>
      </c>
      <c r="H29" s="17">
        <v>27</v>
      </c>
      <c r="J29" s="21" t="s">
        <v>10</v>
      </c>
      <c r="K29" s="17">
        <v>27</v>
      </c>
      <c r="L29" s="3"/>
      <c r="M29" s="21">
        <v>25</v>
      </c>
      <c r="N29" s="47">
        <v>27</v>
      </c>
      <c r="P29" s="21">
        <v>24</v>
      </c>
      <c r="Q29" s="47">
        <v>27</v>
      </c>
      <c r="S29" s="21">
        <v>24</v>
      </c>
      <c r="T29" s="47">
        <v>27</v>
      </c>
      <c r="V29" s="21">
        <v>19</v>
      </c>
      <c r="W29" s="47">
        <v>27</v>
      </c>
    </row>
    <row r="30" spans="1:23" x14ac:dyDescent="0.25">
      <c r="A30" s="21">
        <v>28</v>
      </c>
      <c r="B30" s="17">
        <v>28</v>
      </c>
      <c r="D30" s="21">
        <v>27</v>
      </c>
      <c r="E30" s="17">
        <v>28</v>
      </c>
      <c r="G30" s="21">
        <v>25</v>
      </c>
      <c r="H30" s="17">
        <v>28</v>
      </c>
      <c r="J30" s="21">
        <v>22</v>
      </c>
      <c r="K30" s="17">
        <v>28</v>
      </c>
      <c r="L30" s="3"/>
      <c r="M30" s="21" t="s">
        <v>10</v>
      </c>
      <c r="N30" s="47">
        <v>28</v>
      </c>
      <c r="P30" s="21" t="s">
        <v>10</v>
      </c>
      <c r="Q30" s="47">
        <v>28</v>
      </c>
      <c r="S30" s="21" t="s">
        <v>10</v>
      </c>
      <c r="T30" s="47">
        <v>28</v>
      </c>
      <c r="V30" s="21" t="s">
        <v>10</v>
      </c>
      <c r="W30" s="47">
        <v>28</v>
      </c>
    </row>
    <row r="31" spans="1:23" x14ac:dyDescent="0.25">
      <c r="A31" s="21" t="s">
        <v>10</v>
      </c>
      <c r="B31" s="17">
        <v>29</v>
      </c>
      <c r="D31" s="21" t="s">
        <v>10</v>
      </c>
      <c r="E31" s="17">
        <v>29</v>
      </c>
      <c r="G31" s="21" t="s">
        <v>10</v>
      </c>
      <c r="H31" s="17">
        <v>29</v>
      </c>
      <c r="J31" s="21" t="s">
        <v>10</v>
      </c>
      <c r="K31" s="17">
        <v>29</v>
      </c>
      <c r="L31" s="3"/>
      <c r="M31" s="21">
        <v>26</v>
      </c>
      <c r="N31" s="47">
        <v>29</v>
      </c>
      <c r="P31" s="21">
        <v>25</v>
      </c>
      <c r="Q31" s="47">
        <v>29</v>
      </c>
      <c r="S31" s="21">
        <v>25</v>
      </c>
      <c r="T31" s="47">
        <v>29</v>
      </c>
      <c r="V31" s="21">
        <v>20</v>
      </c>
      <c r="W31" s="47">
        <v>29</v>
      </c>
    </row>
    <row r="32" spans="1:23" x14ac:dyDescent="0.25">
      <c r="A32" s="21">
        <v>29</v>
      </c>
      <c r="B32" s="17">
        <v>30</v>
      </c>
      <c r="D32" s="21">
        <v>28</v>
      </c>
      <c r="E32" s="17">
        <v>30</v>
      </c>
      <c r="G32" s="21">
        <v>26</v>
      </c>
      <c r="H32" s="17">
        <v>30</v>
      </c>
      <c r="J32" s="21">
        <v>23</v>
      </c>
      <c r="K32" s="17">
        <v>30</v>
      </c>
      <c r="L32" s="3"/>
      <c r="M32" s="21" t="s">
        <v>10</v>
      </c>
      <c r="N32" s="47">
        <v>30</v>
      </c>
      <c r="P32" s="21" t="s">
        <v>10</v>
      </c>
      <c r="Q32" s="47">
        <v>30</v>
      </c>
      <c r="S32" s="21" t="s">
        <v>10</v>
      </c>
      <c r="T32" s="47">
        <v>30</v>
      </c>
      <c r="V32" s="21" t="s">
        <v>10</v>
      </c>
      <c r="W32" s="47">
        <v>30</v>
      </c>
    </row>
    <row r="33" spans="1:23" x14ac:dyDescent="0.25">
      <c r="A33" s="21" t="s">
        <v>10</v>
      </c>
      <c r="B33" s="17">
        <v>31</v>
      </c>
      <c r="D33" s="21" t="s">
        <v>10</v>
      </c>
      <c r="E33" s="17">
        <v>31</v>
      </c>
      <c r="G33" s="21" t="s">
        <v>10</v>
      </c>
      <c r="H33" s="17">
        <v>31</v>
      </c>
      <c r="J33" s="21" t="s">
        <v>10</v>
      </c>
      <c r="K33" s="17">
        <v>31</v>
      </c>
      <c r="L33" s="3"/>
      <c r="M33" s="21" t="s">
        <v>10</v>
      </c>
      <c r="N33" s="47">
        <v>31</v>
      </c>
      <c r="P33" s="21" t="s">
        <v>10</v>
      </c>
      <c r="Q33" s="47">
        <v>31</v>
      </c>
      <c r="S33" s="21" t="s">
        <v>10</v>
      </c>
      <c r="T33" s="47">
        <v>31</v>
      </c>
      <c r="V33" s="21">
        <v>21</v>
      </c>
      <c r="W33" s="47">
        <v>31</v>
      </c>
    </row>
    <row r="34" spans="1:23" x14ac:dyDescent="0.25">
      <c r="A34" s="21">
        <v>30</v>
      </c>
      <c r="B34" s="17">
        <v>32</v>
      </c>
      <c r="D34" s="21">
        <v>29</v>
      </c>
      <c r="E34" s="17">
        <v>32</v>
      </c>
      <c r="G34" s="21">
        <v>27</v>
      </c>
      <c r="H34" s="17">
        <v>32</v>
      </c>
      <c r="J34" s="21">
        <v>24</v>
      </c>
      <c r="K34" s="17">
        <v>32</v>
      </c>
      <c r="L34" s="3"/>
      <c r="M34" s="21">
        <v>27</v>
      </c>
      <c r="N34" s="47">
        <v>32</v>
      </c>
      <c r="P34" s="21">
        <v>26</v>
      </c>
      <c r="Q34" s="47">
        <v>32</v>
      </c>
      <c r="S34" s="21">
        <v>26</v>
      </c>
      <c r="T34" s="47">
        <v>32</v>
      </c>
      <c r="V34" s="21" t="s">
        <v>10</v>
      </c>
      <c r="W34" s="47">
        <v>32</v>
      </c>
    </row>
    <row r="35" spans="1:23" x14ac:dyDescent="0.25">
      <c r="A35" s="21" t="s">
        <v>10</v>
      </c>
      <c r="B35" s="17">
        <v>33</v>
      </c>
      <c r="D35" s="21" t="s">
        <v>10</v>
      </c>
      <c r="E35" s="17">
        <v>33</v>
      </c>
      <c r="G35" s="21" t="s">
        <v>10</v>
      </c>
      <c r="H35" s="17">
        <v>33</v>
      </c>
      <c r="J35" s="21" t="s">
        <v>10</v>
      </c>
      <c r="K35" s="17">
        <v>33</v>
      </c>
      <c r="L35" s="3"/>
      <c r="M35" s="21" t="s">
        <v>10</v>
      </c>
      <c r="N35" s="47">
        <v>33</v>
      </c>
      <c r="P35" s="21" t="s">
        <v>10</v>
      </c>
      <c r="Q35" s="47">
        <v>33</v>
      </c>
      <c r="S35" s="21" t="s">
        <v>10</v>
      </c>
      <c r="T35" s="47">
        <v>33</v>
      </c>
      <c r="V35" s="21">
        <v>22</v>
      </c>
      <c r="W35" s="47">
        <v>33</v>
      </c>
    </row>
    <row r="36" spans="1:23" x14ac:dyDescent="0.25">
      <c r="A36" s="21">
        <v>31</v>
      </c>
      <c r="B36" s="17">
        <v>34</v>
      </c>
      <c r="D36" s="21">
        <v>30</v>
      </c>
      <c r="E36" s="17">
        <v>34</v>
      </c>
      <c r="G36" s="21">
        <v>28</v>
      </c>
      <c r="H36" s="17">
        <v>34</v>
      </c>
      <c r="J36" s="21">
        <v>25</v>
      </c>
      <c r="K36" s="17">
        <v>34</v>
      </c>
      <c r="L36" s="3"/>
      <c r="M36" s="21" t="s">
        <v>10</v>
      </c>
      <c r="N36" s="47">
        <v>34</v>
      </c>
      <c r="P36" s="21" t="s">
        <v>10</v>
      </c>
      <c r="Q36" s="47">
        <v>34</v>
      </c>
      <c r="S36" s="21" t="s">
        <v>10</v>
      </c>
      <c r="T36" s="47">
        <v>34</v>
      </c>
      <c r="V36" s="21" t="s">
        <v>10</v>
      </c>
      <c r="W36" s="47">
        <v>34</v>
      </c>
    </row>
    <row r="37" spans="1:23" x14ac:dyDescent="0.25">
      <c r="A37" s="21" t="s">
        <v>10</v>
      </c>
      <c r="B37" s="17">
        <v>35</v>
      </c>
      <c r="D37" s="21" t="s">
        <v>10</v>
      </c>
      <c r="E37" s="17">
        <v>35</v>
      </c>
      <c r="G37" s="21" t="s">
        <v>10</v>
      </c>
      <c r="H37" s="17">
        <v>35</v>
      </c>
      <c r="J37" s="21" t="s">
        <v>10</v>
      </c>
      <c r="K37" s="17">
        <v>35</v>
      </c>
      <c r="L37" s="3"/>
      <c r="M37" s="21">
        <v>28</v>
      </c>
      <c r="N37" s="47">
        <v>35</v>
      </c>
      <c r="P37" s="21">
        <v>27</v>
      </c>
      <c r="Q37" s="47">
        <v>35</v>
      </c>
      <c r="S37" s="21">
        <v>27</v>
      </c>
      <c r="T37" s="47">
        <v>35</v>
      </c>
      <c r="V37" s="21">
        <v>23</v>
      </c>
      <c r="W37" s="47">
        <v>35</v>
      </c>
    </row>
    <row r="38" spans="1:23" x14ac:dyDescent="0.25">
      <c r="A38" s="21">
        <v>32</v>
      </c>
      <c r="B38" s="17">
        <v>36</v>
      </c>
      <c r="D38" s="21">
        <v>31</v>
      </c>
      <c r="E38" s="17">
        <v>36</v>
      </c>
      <c r="G38" s="21">
        <v>29</v>
      </c>
      <c r="H38" s="17">
        <v>36</v>
      </c>
      <c r="J38" s="21">
        <v>26</v>
      </c>
      <c r="K38" s="17">
        <v>36</v>
      </c>
      <c r="L38" s="3"/>
      <c r="M38" s="21" t="s">
        <v>10</v>
      </c>
      <c r="N38" s="47">
        <v>36</v>
      </c>
      <c r="P38" s="21" t="s">
        <v>10</v>
      </c>
      <c r="Q38" s="47">
        <v>36</v>
      </c>
      <c r="S38" s="21" t="s">
        <v>10</v>
      </c>
      <c r="T38" s="47">
        <v>36</v>
      </c>
      <c r="V38" s="21" t="s">
        <v>10</v>
      </c>
      <c r="W38" s="47">
        <v>36</v>
      </c>
    </row>
    <row r="39" spans="1:23" x14ac:dyDescent="0.25">
      <c r="A39" s="21" t="s">
        <v>10</v>
      </c>
      <c r="B39" s="17">
        <v>37</v>
      </c>
      <c r="D39" s="21" t="s">
        <v>10</v>
      </c>
      <c r="E39" s="17">
        <v>37</v>
      </c>
      <c r="G39" s="21" t="s">
        <v>10</v>
      </c>
      <c r="H39" s="17">
        <v>37</v>
      </c>
      <c r="J39" s="21" t="s">
        <v>10</v>
      </c>
      <c r="K39" s="17">
        <v>37</v>
      </c>
      <c r="L39" s="3"/>
      <c r="M39" s="21" t="s">
        <v>10</v>
      </c>
      <c r="N39" s="47">
        <v>37</v>
      </c>
      <c r="P39" s="21" t="s">
        <v>10</v>
      </c>
      <c r="Q39" s="47">
        <v>37</v>
      </c>
      <c r="S39" s="21" t="s">
        <v>10</v>
      </c>
      <c r="T39" s="47">
        <v>37</v>
      </c>
      <c r="V39" s="21">
        <v>24</v>
      </c>
      <c r="W39" s="47">
        <v>37</v>
      </c>
    </row>
    <row r="40" spans="1:23" x14ac:dyDescent="0.25">
      <c r="A40" s="21">
        <v>33</v>
      </c>
      <c r="B40" s="17">
        <v>38</v>
      </c>
      <c r="D40" s="21">
        <v>32</v>
      </c>
      <c r="E40" s="17">
        <v>38</v>
      </c>
      <c r="G40" s="21">
        <v>30</v>
      </c>
      <c r="H40" s="17">
        <v>38</v>
      </c>
      <c r="J40" s="21">
        <v>27</v>
      </c>
      <c r="K40" s="17">
        <v>38</v>
      </c>
      <c r="L40" s="3"/>
      <c r="M40" s="21">
        <v>29</v>
      </c>
      <c r="N40" s="47">
        <v>38</v>
      </c>
      <c r="P40" s="21">
        <v>28</v>
      </c>
      <c r="Q40" s="47">
        <v>38</v>
      </c>
      <c r="S40" s="21">
        <v>28</v>
      </c>
      <c r="T40" s="47">
        <v>38</v>
      </c>
      <c r="V40" s="21" t="s">
        <v>10</v>
      </c>
      <c r="W40" s="47">
        <v>38</v>
      </c>
    </row>
    <row r="41" spans="1:23" x14ac:dyDescent="0.25">
      <c r="A41" s="21" t="s">
        <v>10</v>
      </c>
      <c r="B41" s="17">
        <v>39</v>
      </c>
      <c r="D41" s="21" t="s">
        <v>10</v>
      </c>
      <c r="E41" s="17">
        <v>39</v>
      </c>
      <c r="G41" s="21" t="s">
        <v>10</v>
      </c>
      <c r="H41" s="17">
        <v>39</v>
      </c>
      <c r="J41" s="21" t="s">
        <v>10</v>
      </c>
      <c r="K41" s="17">
        <v>39</v>
      </c>
      <c r="L41" s="3"/>
      <c r="M41" s="21" t="s">
        <v>10</v>
      </c>
      <c r="N41" s="47">
        <v>39</v>
      </c>
      <c r="P41" s="21" t="s">
        <v>10</v>
      </c>
      <c r="Q41" s="47">
        <v>39</v>
      </c>
      <c r="S41" s="21" t="s">
        <v>10</v>
      </c>
      <c r="T41" s="47">
        <v>39</v>
      </c>
      <c r="V41" s="21">
        <v>25</v>
      </c>
      <c r="W41" s="47">
        <v>39</v>
      </c>
    </row>
    <row r="42" spans="1:23" x14ac:dyDescent="0.25">
      <c r="A42" s="21">
        <v>34</v>
      </c>
      <c r="B42" s="17">
        <v>40</v>
      </c>
      <c r="D42" s="21">
        <v>33</v>
      </c>
      <c r="E42" s="17">
        <v>40</v>
      </c>
      <c r="G42" s="21">
        <v>31</v>
      </c>
      <c r="H42" s="17">
        <v>40</v>
      </c>
      <c r="J42" s="21">
        <v>28</v>
      </c>
      <c r="K42" s="17">
        <v>40</v>
      </c>
      <c r="L42" s="3"/>
      <c r="M42" s="21" t="s">
        <v>10</v>
      </c>
      <c r="N42" s="47">
        <v>40</v>
      </c>
      <c r="P42" s="21" t="s">
        <v>10</v>
      </c>
      <c r="Q42" s="47">
        <v>40</v>
      </c>
      <c r="S42" s="21" t="s">
        <v>10</v>
      </c>
      <c r="T42" s="47">
        <v>40</v>
      </c>
      <c r="V42" s="21" t="s">
        <v>10</v>
      </c>
      <c r="W42" s="47">
        <v>40</v>
      </c>
    </row>
    <row r="43" spans="1:23" x14ac:dyDescent="0.25">
      <c r="A43" s="21" t="s">
        <v>10</v>
      </c>
      <c r="B43" s="17">
        <v>41</v>
      </c>
      <c r="D43" s="21" t="s">
        <v>10</v>
      </c>
      <c r="E43" s="17">
        <v>41</v>
      </c>
      <c r="G43" s="21" t="s">
        <v>10</v>
      </c>
      <c r="H43" s="17">
        <v>41</v>
      </c>
      <c r="J43" s="21" t="s">
        <v>10</v>
      </c>
      <c r="K43" s="17">
        <v>41</v>
      </c>
      <c r="L43" s="3"/>
      <c r="M43" s="21">
        <v>30</v>
      </c>
      <c r="N43" s="47">
        <v>41</v>
      </c>
      <c r="P43" s="21">
        <v>29</v>
      </c>
      <c r="Q43" s="47">
        <v>41</v>
      </c>
      <c r="S43" s="21">
        <v>29</v>
      </c>
      <c r="T43" s="47">
        <v>41</v>
      </c>
      <c r="V43" s="21">
        <v>26</v>
      </c>
      <c r="W43" s="47">
        <v>41</v>
      </c>
    </row>
    <row r="44" spans="1:23" x14ac:dyDescent="0.25">
      <c r="A44" s="21">
        <v>35</v>
      </c>
      <c r="B44" s="17">
        <v>42</v>
      </c>
      <c r="D44" s="21">
        <v>34</v>
      </c>
      <c r="E44" s="17">
        <v>42</v>
      </c>
      <c r="G44" s="21">
        <v>32</v>
      </c>
      <c r="H44" s="17">
        <v>42</v>
      </c>
      <c r="J44" s="21">
        <v>29</v>
      </c>
      <c r="K44" s="17">
        <v>42</v>
      </c>
      <c r="L44" s="3"/>
      <c r="M44" s="21" t="s">
        <v>10</v>
      </c>
      <c r="N44" s="47">
        <v>42</v>
      </c>
      <c r="P44" s="21" t="s">
        <v>10</v>
      </c>
      <c r="Q44" s="47">
        <v>42</v>
      </c>
      <c r="S44" s="21" t="s">
        <v>10</v>
      </c>
      <c r="T44" s="47">
        <v>42</v>
      </c>
      <c r="V44" s="21" t="s">
        <v>10</v>
      </c>
      <c r="W44" s="47">
        <v>42</v>
      </c>
    </row>
    <row r="45" spans="1:23" x14ac:dyDescent="0.25">
      <c r="A45" s="21" t="s">
        <v>10</v>
      </c>
      <c r="B45" s="17">
        <v>43</v>
      </c>
      <c r="D45" s="21" t="s">
        <v>10</v>
      </c>
      <c r="E45" s="17">
        <v>43</v>
      </c>
      <c r="G45" s="21" t="s">
        <v>10</v>
      </c>
      <c r="H45" s="17">
        <v>43</v>
      </c>
      <c r="J45" s="21" t="s">
        <v>10</v>
      </c>
      <c r="K45" s="17">
        <v>43</v>
      </c>
      <c r="L45" s="3"/>
      <c r="M45" s="21" t="s">
        <v>10</v>
      </c>
      <c r="N45" s="47">
        <v>43</v>
      </c>
      <c r="P45" s="21" t="s">
        <v>10</v>
      </c>
      <c r="Q45" s="47">
        <v>43</v>
      </c>
      <c r="S45" s="21" t="s">
        <v>10</v>
      </c>
      <c r="T45" s="47">
        <v>43</v>
      </c>
      <c r="V45" s="21" t="s">
        <v>10</v>
      </c>
      <c r="W45" s="47">
        <v>43</v>
      </c>
    </row>
    <row r="46" spans="1:23" x14ac:dyDescent="0.25">
      <c r="A46" s="21">
        <v>36</v>
      </c>
      <c r="B46" s="17">
        <v>44</v>
      </c>
      <c r="D46" s="21">
        <v>35</v>
      </c>
      <c r="E46" s="17">
        <v>44</v>
      </c>
      <c r="G46" s="21">
        <v>33</v>
      </c>
      <c r="H46" s="17">
        <v>44</v>
      </c>
      <c r="J46" s="21">
        <v>30</v>
      </c>
      <c r="K46" s="17">
        <v>44</v>
      </c>
      <c r="L46" s="3"/>
      <c r="M46" s="21">
        <v>31</v>
      </c>
      <c r="N46" s="47">
        <v>44</v>
      </c>
      <c r="P46" s="21">
        <v>30</v>
      </c>
      <c r="Q46" s="47">
        <v>44</v>
      </c>
      <c r="S46" s="21">
        <v>30</v>
      </c>
      <c r="T46" s="47">
        <v>44</v>
      </c>
      <c r="V46" s="21">
        <v>27</v>
      </c>
      <c r="W46" s="47">
        <v>44</v>
      </c>
    </row>
    <row r="47" spans="1:23" x14ac:dyDescent="0.25">
      <c r="A47" s="21" t="s">
        <v>10</v>
      </c>
      <c r="B47" s="17">
        <v>45</v>
      </c>
      <c r="D47" s="21" t="s">
        <v>10</v>
      </c>
      <c r="E47" s="17">
        <v>45</v>
      </c>
      <c r="G47" s="21" t="s">
        <v>10</v>
      </c>
      <c r="H47" s="17">
        <v>45</v>
      </c>
      <c r="J47" s="21" t="s">
        <v>10</v>
      </c>
      <c r="K47" s="17">
        <v>45</v>
      </c>
      <c r="L47" s="3"/>
      <c r="M47" s="21" t="s">
        <v>10</v>
      </c>
      <c r="N47" s="47">
        <v>45</v>
      </c>
      <c r="P47" s="21" t="s">
        <v>10</v>
      </c>
      <c r="Q47" s="47">
        <v>45</v>
      </c>
      <c r="S47" s="21" t="s">
        <v>10</v>
      </c>
      <c r="T47" s="47">
        <v>45</v>
      </c>
      <c r="V47" s="21" t="s">
        <v>10</v>
      </c>
      <c r="W47" s="47">
        <v>45</v>
      </c>
    </row>
    <row r="48" spans="1:23" x14ac:dyDescent="0.25">
      <c r="A48" s="21" t="s">
        <v>10</v>
      </c>
      <c r="B48" s="17">
        <v>46</v>
      </c>
      <c r="D48" s="21" t="s">
        <v>10</v>
      </c>
      <c r="E48" s="17">
        <v>46</v>
      </c>
      <c r="G48" s="21" t="s">
        <v>10</v>
      </c>
      <c r="H48" s="17">
        <v>46</v>
      </c>
      <c r="J48" s="21" t="s">
        <v>10</v>
      </c>
      <c r="K48" s="17">
        <v>46</v>
      </c>
      <c r="L48" s="3"/>
      <c r="M48" s="21" t="s">
        <v>10</v>
      </c>
      <c r="N48" s="47">
        <v>46</v>
      </c>
      <c r="P48" s="21" t="s">
        <v>10</v>
      </c>
      <c r="Q48" s="47">
        <v>46</v>
      </c>
      <c r="S48" s="21" t="s">
        <v>10</v>
      </c>
      <c r="T48" s="47">
        <v>46</v>
      </c>
      <c r="V48" s="21" t="s">
        <v>10</v>
      </c>
      <c r="W48" s="47">
        <v>46</v>
      </c>
    </row>
    <row r="49" spans="1:23" x14ac:dyDescent="0.25">
      <c r="A49" s="21">
        <v>37</v>
      </c>
      <c r="B49" s="17">
        <v>47</v>
      </c>
      <c r="D49" s="21">
        <v>36</v>
      </c>
      <c r="E49" s="17">
        <v>47</v>
      </c>
      <c r="G49" s="21">
        <v>34</v>
      </c>
      <c r="H49" s="17">
        <v>47</v>
      </c>
      <c r="J49" s="21">
        <v>31</v>
      </c>
      <c r="K49" s="17">
        <v>47</v>
      </c>
      <c r="L49" s="3"/>
      <c r="M49" s="21">
        <v>32</v>
      </c>
      <c r="N49" s="47">
        <v>47</v>
      </c>
      <c r="P49" s="21">
        <v>31</v>
      </c>
      <c r="Q49" s="47">
        <v>47</v>
      </c>
      <c r="S49" s="21">
        <v>31</v>
      </c>
      <c r="T49" s="47">
        <v>47</v>
      </c>
      <c r="V49" s="21">
        <v>28</v>
      </c>
      <c r="W49" s="47">
        <v>47</v>
      </c>
    </row>
    <row r="50" spans="1:23" x14ac:dyDescent="0.25">
      <c r="A50" s="21" t="s">
        <v>10</v>
      </c>
      <c r="B50" s="17">
        <v>48</v>
      </c>
      <c r="D50" s="21" t="s">
        <v>10</v>
      </c>
      <c r="E50" s="17">
        <v>48</v>
      </c>
      <c r="G50" s="21" t="s">
        <v>10</v>
      </c>
      <c r="H50" s="17">
        <v>48</v>
      </c>
      <c r="J50" s="21" t="s">
        <v>10</v>
      </c>
      <c r="K50" s="17">
        <v>48</v>
      </c>
      <c r="L50" s="3"/>
      <c r="M50" s="21" t="s">
        <v>10</v>
      </c>
      <c r="N50" s="47">
        <v>48</v>
      </c>
      <c r="P50" s="21" t="s">
        <v>10</v>
      </c>
      <c r="Q50" s="47">
        <v>48</v>
      </c>
      <c r="S50" s="21" t="s">
        <v>10</v>
      </c>
      <c r="T50" s="47">
        <v>48</v>
      </c>
      <c r="V50" s="21" t="s">
        <v>10</v>
      </c>
      <c r="W50" s="47">
        <v>48</v>
      </c>
    </row>
    <row r="51" spans="1:23" x14ac:dyDescent="0.25">
      <c r="A51" s="21" t="s">
        <v>10</v>
      </c>
      <c r="B51" s="17">
        <v>49</v>
      </c>
      <c r="D51" s="21" t="s">
        <v>10</v>
      </c>
      <c r="E51" s="17">
        <v>49</v>
      </c>
      <c r="G51" s="21" t="s">
        <v>10</v>
      </c>
      <c r="H51" s="17">
        <v>49</v>
      </c>
      <c r="J51" s="21" t="s">
        <v>10</v>
      </c>
      <c r="K51" s="17">
        <v>49</v>
      </c>
      <c r="L51" s="3"/>
      <c r="M51" s="21" t="s">
        <v>10</v>
      </c>
      <c r="N51" s="47">
        <v>49</v>
      </c>
      <c r="P51" s="21" t="s">
        <v>10</v>
      </c>
      <c r="Q51" s="47">
        <v>49</v>
      </c>
      <c r="S51" s="21" t="s">
        <v>10</v>
      </c>
      <c r="T51" s="47">
        <v>49</v>
      </c>
      <c r="V51" s="21" t="s">
        <v>10</v>
      </c>
      <c r="W51" s="47">
        <v>49</v>
      </c>
    </row>
    <row r="52" spans="1:23" x14ac:dyDescent="0.25">
      <c r="A52" s="21">
        <v>38</v>
      </c>
      <c r="B52" s="17">
        <v>50</v>
      </c>
      <c r="D52" s="21">
        <v>37</v>
      </c>
      <c r="E52" s="17">
        <v>50</v>
      </c>
      <c r="G52" s="21">
        <v>35</v>
      </c>
      <c r="H52" s="17">
        <v>50</v>
      </c>
      <c r="J52" s="21">
        <v>32</v>
      </c>
      <c r="K52" s="17">
        <v>50</v>
      </c>
      <c r="L52" s="3"/>
      <c r="M52" s="21">
        <v>33</v>
      </c>
      <c r="N52" s="47">
        <v>50</v>
      </c>
      <c r="P52" s="21">
        <v>32</v>
      </c>
      <c r="Q52" s="47">
        <v>50</v>
      </c>
      <c r="S52" s="21">
        <v>32</v>
      </c>
      <c r="T52" s="47">
        <v>50</v>
      </c>
      <c r="V52" s="21">
        <v>29</v>
      </c>
      <c r="W52" s="47">
        <v>50</v>
      </c>
    </row>
    <row r="53" spans="1:23" x14ac:dyDescent="0.25">
      <c r="A53" s="21" t="s">
        <v>10</v>
      </c>
      <c r="B53" s="17">
        <v>51</v>
      </c>
      <c r="D53" s="21" t="s">
        <v>10</v>
      </c>
      <c r="E53" s="17">
        <v>51</v>
      </c>
      <c r="G53" s="21" t="s">
        <v>10</v>
      </c>
      <c r="H53" s="17">
        <v>51</v>
      </c>
      <c r="J53" s="21" t="s">
        <v>10</v>
      </c>
      <c r="K53" s="17">
        <v>51</v>
      </c>
      <c r="L53" s="3"/>
      <c r="M53" s="21" t="s">
        <v>10</v>
      </c>
      <c r="N53" s="47">
        <v>51</v>
      </c>
      <c r="P53" s="21" t="s">
        <v>10</v>
      </c>
      <c r="Q53" s="47">
        <v>51</v>
      </c>
      <c r="S53" s="21" t="s">
        <v>10</v>
      </c>
      <c r="T53" s="47">
        <v>51</v>
      </c>
      <c r="V53" s="21" t="s">
        <v>10</v>
      </c>
      <c r="W53" s="47">
        <v>51</v>
      </c>
    </row>
    <row r="54" spans="1:23" x14ac:dyDescent="0.25">
      <c r="A54" s="21" t="s">
        <v>10</v>
      </c>
      <c r="B54" s="17">
        <v>52</v>
      </c>
      <c r="D54" s="21" t="s">
        <v>10</v>
      </c>
      <c r="E54" s="17">
        <v>52</v>
      </c>
      <c r="G54" s="21">
        <v>36</v>
      </c>
      <c r="H54" s="17">
        <v>52</v>
      </c>
      <c r="J54" s="21">
        <v>33</v>
      </c>
      <c r="K54" s="17">
        <v>52</v>
      </c>
      <c r="L54" s="3"/>
      <c r="M54" s="21">
        <v>34</v>
      </c>
      <c r="N54" s="47">
        <v>52</v>
      </c>
      <c r="P54" s="21">
        <v>33</v>
      </c>
      <c r="Q54" s="47">
        <v>52</v>
      </c>
      <c r="S54" s="21">
        <v>33</v>
      </c>
      <c r="T54" s="47">
        <v>52</v>
      </c>
      <c r="V54" s="21">
        <v>30</v>
      </c>
      <c r="W54" s="47">
        <v>52</v>
      </c>
    </row>
    <row r="55" spans="1:23" x14ac:dyDescent="0.25">
      <c r="A55" s="21">
        <v>39</v>
      </c>
      <c r="B55" s="17">
        <v>53</v>
      </c>
      <c r="D55" s="21">
        <v>38</v>
      </c>
      <c r="E55" s="17">
        <v>53</v>
      </c>
      <c r="G55" s="21" t="s">
        <v>10</v>
      </c>
      <c r="H55" s="17">
        <v>53</v>
      </c>
      <c r="J55" s="21" t="s">
        <v>10</v>
      </c>
      <c r="K55" s="17">
        <v>53</v>
      </c>
      <c r="L55" s="3"/>
      <c r="M55" s="21" t="s">
        <v>10</v>
      </c>
      <c r="N55" s="47">
        <v>53</v>
      </c>
      <c r="P55" s="21" t="s">
        <v>10</v>
      </c>
      <c r="Q55" s="47">
        <v>53</v>
      </c>
      <c r="S55" s="21" t="s">
        <v>10</v>
      </c>
      <c r="T55" s="47">
        <v>53</v>
      </c>
      <c r="V55" s="21" t="s">
        <v>10</v>
      </c>
      <c r="W55" s="47">
        <v>53</v>
      </c>
    </row>
    <row r="56" spans="1:23" x14ac:dyDescent="0.25">
      <c r="A56" s="21" t="s">
        <v>10</v>
      </c>
      <c r="B56" s="17">
        <v>54</v>
      </c>
      <c r="D56" s="21" t="s">
        <v>10</v>
      </c>
      <c r="E56" s="17">
        <v>54</v>
      </c>
      <c r="G56" s="21">
        <v>37</v>
      </c>
      <c r="H56" s="17">
        <v>54</v>
      </c>
      <c r="J56" s="21">
        <v>34</v>
      </c>
      <c r="K56" s="17">
        <v>54</v>
      </c>
      <c r="L56" s="3"/>
      <c r="M56" s="21">
        <v>35</v>
      </c>
      <c r="N56" s="47">
        <v>54</v>
      </c>
      <c r="P56" s="21">
        <v>34</v>
      </c>
      <c r="Q56" s="47">
        <v>54</v>
      </c>
      <c r="S56" s="21">
        <v>34</v>
      </c>
      <c r="T56" s="47">
        <v>54</v>
      </c>
      <c r="V56" s="21">
        <v>31</v>
      </c>
      <c r="W56" s="47">
        <v>54</v>
      </c>
    </row>
    <row r="57" spans="1:23" x14ac:dyDescent="0.25">
      <c r="A57" s="21" t="s">
        <v>10</v>
      </c>
      <c r="B57" s="17">
        <v>55</v>
      </c>
      <c r="D57" s="21" t="s">
        <v>10</v>
      </c>
      <c r="E57" s="17">
        <v>55</v>
      </c>
      <c r="G57" s="21" t="s">
        <v>10</v>
      </c>
      <c r="H57" s="17">
        <v>55</v>
      </c>
      <c r="J57" s="21" t="s">
        <v>10</v>
      </c>
      <c r="K57" s="17">
        <v>55</v>
      </c>
      <c r="L57" s="3"/>
      <c r="M57" s="21" t="s">
        <v>10</v>
      </c>
      <c r="N57" s="47">
        <v>55</v>
      </c>
      <c r="P57" s="21" t="s">
        <v>10</v>
      </c>
      <c r="Q57" s="47">
        <v>55</v>
      </c>
      <c r="S57" s="21" t="s">
        <v>10</v>
      </c>
      <c r="T57" s="47">
        <v>55</v>
      </c>
      <c r="V57" s="21" t="s">
        <v>10</v>
      </c>
      <c r="W57" s="47">
        <v>55</v>
      </c>
    </row>
    <row r="58" spans="1:23" x14ac:dyDescent="0.25">
      <c r="A58" s="21">
        <v>40</v>
      </c>
      <c r="B58" s="17">
        <v>56</v>
      </c>
      <c r="D58" s="21">
        <v>39</v>
      </c>
      <c r="E58" s="17">
        <v>56</v>
      </c>
      <c r="G58" s="21">
        <v>38</v>
      </c>
      <c r="H58" s="17">
        <v>56</v>
      </c>
      <c r="J58" s="21">
        <v>35</v>
      </c>
      <c r="K58" s="17">
        <v>56</v>
      </c>
      <c r="L58" s="3"/>
      <c r="M58" s="21">
        <v>36</v>
      </c>
      <c r="N58" s="47">
        <v>56</v>
      </c>
      <c r="P58" s="21">
        <v>35</v>
      </c>
      <c r="Q58" s="47">
        <v>56</v>
      </c>
      <c r="S58" s="21">
        <v>35</v>
      </c>
      <c r="T58" s="47">
        <v>56</v>
      </c>
      <c r="V58" s="21">
        <v>32</v>
      </c>
      <c r="W58" s="47">
        <v>56</v>
      </c>
    </row>
    <row r="59" spans="1:23" x14ac:dyDescent="0.25">
      <c r="A59" s="21" t="s">
        <v>10</v>
      </c>
      <c r="B59" s="17">
        <v>57</v>
      </c>
      <c r="D59" s="21" t="s">
        <v>10</v>
      </c>
      <c r="E59" s="17">
        <v>57</v>
      </c>
      <c r="G59" s="21" t="s">
        <v>10</v>
      </c>
      <c r="H59" s="17">
        <v>57</v>
      </c>
      <c r="J59" s="21" t="s">
        <v>10</v>
      </c>
      <c r="K59" s="17">
        <v>57</v>
      </c>
      <c r="L59" s="3"/>
      <c r="M59" s="21" t="s">
        <v>10</v>
      </c>
      <c r="N59" s="47">
        <v>57</v>
      </c>
      <c r="P59" s="21" t="s">
        <v>10</v>
      </c>
      <c r="Q59" s="47">
        <v>57</v>
      </c>
      <c r="S59" s="21" t="s">
        <v>10</v>
      </c>
      <c r="T59" s="47">
        <v>57</v>
      </c>
      <c r="V59" s="21" t="s">
        <v>10</v>
      </c>
      <c r="W59" s="47">
        <v>57</v>
      </c>
    </row>
    <row r="60" spans="1:23" x14ac:dyDescent="0.25">
      <c r="A60" s="21">
        <v>41</v>
      </c>
      <c r="B60" s="17">
        <v>58</v>
      </c>
      <c r="D60" s="21">
        <v>40</v>
      </c>
      <c r="E60" s="17">
        <v>58</v>
      </c>
      <c r="G60" s="21">
        <v>39</v>
      </c>
      <c r="H60" s="17">
        <v>58</v>
      </c>
      <c r="J60" s="21">
        <v>36</v>
      </c>
      <c r="K60" s="17">
        <v>58</v>
      </c>
      <c r="L60" s="3"/>
      <c r="M60" s="21">
        <v>37</v>
      </c>
      <c r="N60" s="47">
        <v>58</v>
      </c>
      <c r="P60" s="21">
        <v>36</v>
      </c>
      <c r="Q60" s="47">
        <v>58</v>
      </c>
      <c r="S60" s="21">
        <v>36</v>
      </c>
      <c r="T60" s="47">
        <v>58</v>
      </c>
      <c r="V60" s="21">
        <v>33</v>
      </c>
      <c r="W60" s="47">
        <v>58</v>
      </c>
    </row>
    <row r="61" spans="1:23" x14ac:dyDescent="0.25">
      <c r="A61" s="21" t="s">
        <v>10</v>
      </c>
      <c r="B61" s="17">
        <v>59</v>
      </c>
      <c r="D61" s="21" t="s">
        <v>10</v>
      </c>
      <c r="E61" s="17">
        <v>59</v>
      </c>
      <c r="G61" s="21" t="s">
        <v>10</v>
      </c>
      <c r="H61" s="17">
        <v>59</v>
      </c>
      <c r="J61" s="21" t="s">
        <v>10</v>
      </c>
      <c r="K61" s="17">
        <v>59</v>
      </c>
      <c r="L61" s="3"/>
      <c r="M61" s="21" t="s">
        <v>10</v>
      </c>
      <c r="N61" s="47">
        <v>59</v>
      </c>
      <c r="P61" s="21" t="s">
        <v>10</v>
      </c>
      <c r="Q61" s="47">
        <v>59</v>
      </c>
      <c r="S61" s="21" t="s">
        <v>10</v>
      </c>
      <c r="T61" s="47">
        <v>59</v>
      </c>
      <c r="V61" s="21" t="s">
        <v>10</v>
      </c>
      <c r="W61" s="47">
        <v>59</v>
      </c>
    </row>
    <row r="62" spans="1:23" x14ac:dyDescent="0.25">
      <c r="A62" s="21">
        <v>42</v>
      </c>
      <c r="B62" s="17">
        <v>60</v>
      </c>
      <c r="D62" s="21">
        <v>41</v>
      </c>
      <c r="E62" s="17">
        <v>60</v>
      </c>
      <c r="G62" s="21">
        <v>40</v>
      </c>
      <c r="H62" s="17">
        <v>60</v>
      </c>
      <c r="J62" s="21">
        <v>37</v>
      </c>
      <c r="K62" s="17">
        <v>60</v>
      </c>
      <c r="L62" s="3"/>
      <c r="M62" s="21">
        <v>38</v>
      </c>
      <c r="N62" s="47">
        <v>60</v>
      </c>
      <c r="P62" s="21">
        <v>37</v>
      </c>
      <c r="Q62" s="47">
        <v>60</v>
      </c>
      <c r="S62" s="21">
        <v>37</v>
      </c>
      <c r="T62" s="47">
        <v>60</v>
      </c>
      <c r="V62" s="21">
        <v>34</v>
      </c>
      <c r="W62" s="47">
        <v>60</v>
      </c>
    </row>
    <row r="63" spans="1:23" x14ac:dyDescent="0.25">
      <c r="A63" s="21" t="s">
        <v>10</v>
      </c>
      <c r="B63" s="17">
        <v>61</v>
      </c>
      <c r="D63" s="21" t="s">
        <v>10</v>
      </c>
      <c r="E63" s="17">
        <v>61</v>
      </c>
      <c r="G63" s="21" t="s">
        <v>10</v>
      </c>
      <c r="H63" s="17">
        <v>61</v>
      </c>
      <c r="J63" s="21" t="s">
        <v>10</v>
      </c>
      <c r="K63" s="17">
        <v>61</v>
      </c>
      <c r="L63" s="3"/>
      <c r="M63" s="21" t="s">
        <v>10</v>
      </c>
      <c r="N63" s="47">
        <v>61</v>
      </c>
      <c r="P63" s="21" t="s">
        <v>10</v>
      </c>
      <c r="Q63" s="47">
        <v>61</v>
      </c>
      <c r="S63" s="21" t="s">
        <v>10</v>
      </c>
      <c r="T63" s="47">
        <v>61</v>
      </c>
      <c r="V63" s="21" t="s">
        <v>10</v>
      </c>
      <c r="W63" s="47">
        <v>61</v>
      </c>
    </row>
    <row r="64" spans="1:23" x14ac:dyDescent="0.25">
      <c r="A64" s="21">
        <v>43</v>
      </c>
      <c r="B64" s="17">
        <v>62</v>
      </c>
      <c r="D64" s="21">
        <v>42</v>
      </c>
      <c r="E64" s="17">
        <v>62</v>
      </c>
      <c r="G64" s="21">
        <v>41</v>
      </c>
      <c r="H64" s="17">
        <v>62</v>
      </c>
      <c r="J64" s="21">
        <v>38</v>
      </c>
      <c r="K64" s="17">
        <v>62</v>
      </c>
      <c r="L64" s="3"/>
      <c r="M64" s="21">
        <v>39</v>
      </c>
      <c r="N64" s="47">
        <v>62</v>
      </c>
      <c r="P64" s="21">
        <v>38</v>
      </c>
      <c r="Q64" s="47">
        <v>62</v>
      </c>
      <c r="S64" s="21">
        <v>38</v>
      </c>
      <c r="T64" s="47">
        <v>62</v>
      </c>
      <c r="V64" s="21">
        <v>35</v>
      </c>
      <c r="W64" s="47">
        <v>62</v>
      </c>
    </row>
    <row r="65" spans="1:23" x14ac:dyDescent="0.25">
      <c r="A65" s="21" t="s">
        <v>10</v>
      </c>
      <c r="B65" s="17">
        <v>63</v>
      </c>
      <c r="D65" s="21" t="s">
        <v>10</v>
      </c>
      <c r="E65" s="17">
        <v>63</v>
      </c>
      <c r="G65" s="21" t="s">
        <v>10</v>
      </c>
      <c r="H65" s="17">
        <v>63</v>
      </c>
      <c r="J65" s="21" t="s">
        <v>10</v>
      </c>
      <c r="K65" s="17">
        <v>63</v>
      </c>
      <c r="L65" s="3"/>
      <c r="M65" s="21" t="s">
        <v>10</v>
      </c>
      <c r="N65" s="47">
        <v>63</v>
      </c>
      <c r="P65" s="21" t="s">
        <v>10</v>
      </c>
      <c r="Q65" s="47">
        <v>63</v>
      </c>
      <c r="S65" s="21" t="s">
        <v>10</v>
      </c>
      <c r="T65" s="47">
        <v>63</v>
      </c>
      <c r="V65" s="21" t="s">
        <v>10</v>
      </c>
      <c r="W65" s="47">
        <v>63</v>
      </c>
    </row>
    <row r="66" spans="1:23" x14ac:dyDescent="0.25">
      <c r="A66" s="21">
        <v>44</v>
      </c>
      <c r="B66" s="17">
        <v>64</v>
      </c>
      <c r="D66" s="21">
        <v>43</v>
      </c>
      <c r="E66" s="17">
        <v>64</v>
      </c>
      <c r="G66" s="21">
        <v>42</v>
      </c>
      <c r="H66" s="17">
        <v>64</v>
      </c>
      <c r="J66" s="21">
        <v>39</v>
      </c>
      <c r="K66" s="17">
        <v>64</v>
      </c>
      <c r="L66" s="3"/>
      <c r="M66" s="21">
        <v>40</v>
      </c>
      <c r="N66" s="47">
        <v>64</v>
      </c>
      <c r="P66" s="21">
        <v>39</v>
      </c>
      <c r="Q66" s="47">
        <v>64</v>
      </c>
      <c r="S66" s="21">
        <v>39</v>
      </c>
      <c r="T66" s="47">
        <v>64</v>
      </c>
      <c r="V66" s="21">
        <v>36</v>
      </c>
      <c r="W66" s="47">
        <v>64</v>
      </c>
    </row>
    <row r="67" spans="1:23" x14ac:dyDescent="0.25">
      <c r="A67" s="21" t="s">
        <v>10</v>
      </c>
      <c r="B67" s="17">
        <v>65</v>
      </c>
      <c r="D67" s="21" t="s">
        <v>10</v>
      </c>
      <c r="E67" s="17">
        <v>65</v>
      </c>
      <c r="G67" s="21" t="s">
        <v>10</v>
      </c>
      <c r="H67" s="17">
        <v>65</v>
      </c>
      <c r="J67" s="21" t="s">
        <v>10</v>
      </c>
      <c r="K67" s="17">
        <v>65</v>
      </c>
      <c r="L67" s="3"/>
      <c r="M67" s="21" t="s">
        <v>10</v>
      </c>
      <c r="N67" s="47">
        <v>65</v>
      </c>
      <c r="P67" s="21" t="s">
        <v>10</v>
      </c>
      <c r="Q67" s="47">
        <v>65</v>
      </c>
      <c r="S67" s="21" t="s">
        <v>10</v>
      </c>
      <c r="T67" s="47">
        <v>65</v>
      </c>
      <c r="V67" s="21" t="s">
        <v>10</v>
      </c>
      <c r="W67" s="47">
        <v>65</v>
      </c>
    </row>
    <row r="68" spans="1:23" x14ac:dyDescent="0.25">
      <c r="A68" s="21">
        <v>45</v>
      </c>
      <c r="B68" s="17">
        <v>66</v>
      </c>
      <c r="D68" s="21">
        <v>44</v>
      </c>
      <c r="E68" s="17">
        <v>66</v>
      </c>
      <c r="G68" s="21">
        <v>43</v>
      </c>
      <c r="H68" s="17">
        <v>66</v>
      </c>
      <c r="J68" s="21">
        <v>40</v>
      </c>
      <c r="K68" s="17">
        <v>66</v>
      </c>
      <c r="L68" s="3"/>
      <c r="M68" s="21">
        <v>41</v>
      </c>
      <c r="N68" s="47">
        <v>66</v>
      </c>
      <c r="P68" s="21">
        <v>40</v>
      </c>
      <c r="Q68" s="47">
        <v>66</v>
      </c>
      <c r="S68" s="21">
        <v>40</v>
      </c>
      <c r="T68" s="47">
        <v>66</v>
      </c>
      <c r="V68" s="21">
        <v>37</v>
      </c>
      <c r="W68" s="47">
        <v>66</v>
      </c>
    </row>
    <row r="69" spans="1:23" x14ac:dyDescent="0.25">
      <c r="A69" s="21" t="s">
        <v>10</v>
      </c>
      <c r="B69" s="16">
        <v>67</v>
      </c>
      <c r="D69" s="21" t="s">
        <v>10</v>
      </c>
      <c r="E69" s="16">
        <v>67</v>
      </c>
      <c r="G69" s="21" t="s">
        <v>10</v>
      </c>
      <c r="H69" s="16">
        <v>67</v>
      </c>
      <c r="J69" s="21">
        <v>41</v>
      </c>
      <c r="K69" s="16">
        <v>67</v>
      </c>
      <c r="L69" s="3"/>
      <c r="M69" s="21" t="s">
        <v>10</v>
      </c>
      <c r="N69" s="48">
        <v>67</v>
      </c>
      <c r="P69" s="21" t="s">
        <v>10</v>
      </c>
      <c r="Q69" s="48">
        <v>67</v>
      </c>
      <c r="S69" s="21" t="s">
        <v>10</v>
      </c>
      <c r="T69" s="48">
        <v>67</v>
      </c>
      <c r="V69" s="21" t="s">
        <v>10</v>
      </c>
      <c r="W69" s="48">
        <v>67</v>
      </c>
    </row>
    <row r="70" spans="1:23" x14ac:dyDescent="0.25">
      <c r="A70" s="21">
        <v>46</v>
      </c>
      <c r="B70" s="16">
        <v>68</v>
      </c>
      <c r="D70" s="21">
        <v>45</v>
      </c>
      <c r="E70" s="16">
        <v>68</v>
      </c>
      <c r="G70" s="21">
        <v>44</v>
      </c>
      <c r="H70" s="16">
        <v>68</v>
      </c>
      <c r="J70" s="21">
        <v>42</v>
      </c>
      <c r="K70" s="16">
        <v>68</v>
      </c>
      <c r="L70" s="3"/>
      <c r="M70" s="21">
        <v>42</v>
      </c>
      <c r="N70" s="48">
        <v>68</v>
      </c>
      <c r="P70" s="21">
        <v>41</v>
      </c>
      <c r="Q70" s="48">
        <v>68</v>
      </c>
      <c r="S70" s="21">
        <v>41</v>
      </c>
      <c r="T70" s="48">
        <v>68</v>
      </c>
      <c r="V70" s="21">
        <v>38</v>
      </c>
      <c r="W70" s="48">
        <v>68</v>
      </c>
    </row>
    <row r="71" spans="1:23" x14ac:dyDescent="0.25">
      <c r="A71" s="22" t="s">
        <v>10</v>
      </c>
      <c r="B71" s="16">
        <v>69</v>
      </c>
      <c r="D71" s="22">
        <v>46</v>
      </c>
      <c r="E71" s="16">
        <v>69</v>
      </c>
      <c r="G71" s="22">
        <v>45</v>
      </c>
      <c r="H71" s="16">
        <v>69</v>
      </c>
      <c r="J71" s="22">
        <v>43</v>
      </c>
      <c r="K71" s="16">
        <v>69</v>
      </c>
      <c r="L71" s="3"/>
      <c r="M71" s="22" t="s">
        <v>10</v>
      </c>
      <c r="N71" s="48">
        <v>69</v>
      </c>
      <c r="P71" s="22">
        <v>42</v>
      </c>
      <c r="Q71" s="48">
        <v>69</v>
      </c>
      <c r="S71" s="22" t="s">
        <v>10</v>
      </c>
      <c r="T71" s="48">
        <v>69</v>
      </c>
      <c r="V71" s="22">
        <v>39</v>
      </c>
      <c r="W71" s="48">
        <v>69</v>
      </c>
    </row>
    <row r="72" spans="1:23" x14ac:dyDescent="0.25">
      <c r="A72" s="21">
        <v>47</v>
      </c>
      <c r="B72" s="16">
        <v>70</v>
      </c>
      <c r="D72" s="21">
        <v>47</v>
      </c>
      <c r="E72" s="16">
        <v>70</v>
      </c>
      <c r="G72" s="21">
        <v>46</v>
      </c>
      <c r="H72" s="16">
        <v>70</v>
      </c>
      <c r="J72" s="21">
        <v>44</v>
      </c>
      <c r="K72" s="16">
        <v>70</v>
      </c>
      <c r="L72" s="3"/>
      <c r="M72" s="21">
        <v>43</v>
      </c>
      <c r="N72" s="48">
        <v>70</v>
      </c>
      <c r="P72" s="21">
        <v>43</v>
      </c>
      <c r="Q72" s="48">
        <v>70</v>
      </c>
      <c r="S72" s="21">
        <v>42</v>
      </c>
      <c r="T72" s="48">
        <v>70</v>
      </c>
      <c r="V72" s="21">
        <v>40</v>
      </c>
      <c r="W72" s="48">
        <v>70</v>
      </c>
    </row>
    <row r="73" spans="1:23" x14ac:dyDescent="0.25">
      <c r="G73" s="24"/>
    </row>
  </sheetData>
  <mergeCells count="8">
    <mergeCell ref="M1:N1"/>
    <mergeCell ref="P1:Q1"/>
    <mergeCell ref="S1:T1"/>
    <mergeCell ref="V1:W1"/>
    <mergeCell ref="A1:B1"/>
    <mergeCell ref="D1:E1"/>
    <mergeCell ref="G1:H1"/>
    <mergeCell ref="J1:K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73"/>
  <sheetViews>
    <sheetView workbookViewId="0">
      <selection activeCell="AB3" sqref="AB3:AB72"/>
    </sheetView>
  </sheetViews>
  <sheetFormatPr defaultRowHeight="15" x14ac:dyDescent="0.25"/>
  <cols>
    <col min="1" max="1" width="5.28515625" customWidth="1"/>
    <col min="2" max="2" width="5.7109375" customWidth="1"/>
    <col min="3" max="3" width="2.140625" customWidth="1"/>
    <col min="4" max="4" width="6.28515625" customWidth="1"/>
    <col min="5" max="5" width="5.85546875" customWidth="1"/>
    <col min="6" max="6" width="2.5703125" customWidth="1"/>
    <col min="7" max="7" width="5.140625" customWidth="1"/>
    <col min="8" max="8" width="6.140625" customWidth="1"/>
    <col min="9" max="9" width="2.140625" customWidth="1"/>
    <col min="10" max="10" width="5.140625" customWidth="1"/>
    <col min="11" max="11" width="6.28515625" customWidth="1"/>
    <col min="12" max="12" width="3.28515625" customWidth="1"/>
    <col min="13" max="13" width="4.85546875" customWidth="1"/>
    <col min="14" max="14" width="5.7109375" customWidth="1"/>
    <col min="15" max="15" width="3.140625" customWidth="1"/>
    <col min="16" max="16" width="5.85546875" customWidth="1"/>
    <col min="17" max="17" width="5.28515625" customWidth="1"/>
    <col min="18" max="18" width="3.42578125" customWidth="1"/>
    <col min="19" max="19" width="5.85546875" customWidth="1"/>
    <col min="20" max="20" width="6.28515625" customWidth="1"/>
    <col min="21" max="21" width="2.5703125" customWidth="1"/>
    <col min="22" max="22" width="5" customWidth="1"/>
    <col min="23" max="23" width="6" customWidth="1"/>
  </cols>
  <sheetData>
    <row r="1" spans="1:23" x14ac:dyDescent="0.25">
      <c r="A1" s="240" t="s">
        <v>11</v>
      </c>
      <c r="B1" s="240"/>
      <c r="D1" s="240" t="s">
        <v>12</v>
      </c>
      <c r="E1" s="240"/>
      <c r="G1" s="240" t="s">
        <v>13</v>
      </c>
      <c r="H1" s="240"/>
      <c r="J1" s="240" t="s">
        <v>14</v>
      </c>
      <c r="K1" s="240"/>
      <c r="L1" s="3"/>
      <c r="M1" s="242" t="s">
        <v>16</v>
      </c>
      <c r="N1" s="242"/>
      <c r="P1" s="242" t="s">
        <v>17</v>
      </c>
      <c r="Q1" s="242"/>
      <c r="S1" s="242" t="s">
        <v>18</v>
      </c>
      <c r="T1" s="242"/>
      <c r="V1" s="242" t="s">
        <v>19</v>
      </c>
      <c r="W1" s="242"/>
    </row>
    <row r="2" spans="1:23" x14ac:dyDescent="0.25">
      <c r="A2" s="21">
        <v>-40</v>
      </c>
      <c r="B2" s="17">
        <v>0</v>
      </c>
      <c r="D2" s="21">
        <v>-40</v>
      </c>
      <c r="E2" s="17">
        <v>0</v>
      </c>
      <c r="G2" s="21">
        <v>-40</v>
      </c>
      <c r="H2" s="17">
        <v>0</v>
      </c>
      <c r="J2" s="21">
        <v>-40</v>
      </c>
      <c r="K2" s="17">
        <v>0</v>
      </c>
      <c r="L2" s="3"/>
      <c r="M2" s="21">
        <v>-40</v>
      </c>
      <c r="N2" s="47">
        <v>0</v>
      </c>
      <c r="P2" s="21">
        <v>-40</v>
      </c>
      <c r="Q2" s="47">
        <v>0</v>
      </c>
      <c r="S2" s="21">
        <v>-40</v>
      </c>
      <c r="T2" s="47">
        <v>0</v>
      </c>
      <c r="V2" s="21">
        <v>-40</v>
      </c>
      <c r="W2" s="47">
        <v>0</v>
      </c>
    </row>
    <row r="3" spans="1:23" x14ac:dyDescent="0.25">
      <c r="A3" s="21">
        <v>-5</v>
      </c>
      <c r="B3" s="17">
        <v>1</v>
      </c>
      <c r="D3" s="21">
        <v>-5</v>
      </c>
      <c r="E3" s="17">
        <v>1</v>
      </c>
      <c r="G3" s="21">
        <v>-5</v>
      </c>
      <c r="H3" s="17">
        <v>1</v>
      </c>
      <c r="J3" s="21">
        <v>-5</v>
      </c>
      <c r="K3" s="17">
        <v>1</v>
      </c>
      <c r="L3" s="3"/>
      <c r="M3" s="21">
        <v>-3</v>
      </c>
      <c r="N3" s="47">
        <v>1</v>
      </c>
      <c r="P3" s="21">
        <v>-3</v>
      </c>
      <c r="Q3" s="47">
        <v>1</v>
      </c>
      <c r="S3" s="21">
        <v>-3</v>
      </c>
      <c r="T3" s="47">
        <v>1</v>
      </c>
      <c r="V3" s="21">
        <v>-3</v>
      </c>
      <c r="W3" s="47">
        <v>1</v>
      </c>
    </row>
    <row r="4" spans="1:23" x14ac:dyDescent="0.25">
      <c r="A4" s="21">
        <v>-4</v>
      </c>
      <c r="B4" s="17">
        <v>2</v>
      </c>
      <c r="D4" s="21">
        <v>-4</v>
      </c>
      <c r="E4" s="17">
        <v>2</v>
      </c>
      <c r="G4" s="21">
        <v>-4</v>
      </c>
      <c r="H4" s="17">
        <v>2</v>
      </c>
      <c r="J4" s="21">
        <v>-4</v>
      </c>
      <c r="K4" s="17">
        <v>2</v>
      </c>
      <c r="L4" s="3"/>
      <c r="M4" s="21">
        <v>-2</v>
      </c>
      <c r="N4" s="47">
        <v>2</v>
      </c>
      <c r="P4" s="21">
        <v>-2</v>
      </c>
      <c r="Q4" s="47">
        <v>2</v>
      </c>
      <c r="S4" s="21">
        <v>-2</v>
      </c>
      <c r="T4" s="47">
        <v>2</v>
      </c>
      <c r="V4" s="21">
        <v>-2</v>
      </c>
      <c r="W4" s="47">
        <v>2</v>
      </c>
    </row>
    <row r="5" spans="1:23" x14ac:dyDescent="0.25">
      <c r="A5" s="21">
        <v>-3</v>
      </c>
      <c r="B5" s="17">
        <v>3</v>
      </c>
      <c r="D5" s="21" t="s">
        <v>10</v>
      </c>
      <c r="E5" s="17">
        <v>3</v>
      </c>
      <c r="G5" s="21" t="s">
        <v>10</v>
      </c>
      <c r="H5" s="17">
        <v>3</v>
      </c>
      <c r="J5" s="21" t="s">
        <v>10</v>
      </c>
      <c r="K5" s="17">
        <v>3</v>
      </c>
      <c r="L5" s="3"/>
      <c r="M5" s="21">
        <v>-1</v>
      </c>
      <c r="N5" s="47">
        <v>3</v>
      </c>
      <c r="P5" s="21">
        <v>-1</v>
      </c>
      <c r="Q5" s="47">
        <v>3</v>
      </c>
      <c r="S5" s="21">
        <v>-1</v>
      </c>
      <c r="T5" s="47">
        <v>3</v>
      </c>
      <c r="V5" s="21">
        <v>-1</v>
      </c>
      <c r="W5" s="47">
        <v>3</v>
      </c>
    </row>
    <row r="6" spans="1:23" x14ac:dyDescent="0.25">
      <c r="A6" s="21">
        <v>-2</v>
      </c>
      <c r="B6" s="17">
        <v>4</v>
      </c>
      <c r="D6" s="21">
        <v>-3</v>
      </c>
      <c r="E6" s="17">
        <v>4</v>
      </c>
      <c r="G6" s="21">
        <v>-3</v>
      </c>
      <c r="H6" s="17">
        <v>4</v>
      </c>
      <c r="J6" s="21">
        <v>-3</v>
      </c>
      <c r="K6" s="17">
        <v>4</v>
      </c>
      <c r="L6" s="3"/>
      <c r="M6" s="21">
        <v>0</v>
      </c>
      <c r="N6" s="47">
        <v>4</v>
      </c>
      <c r="P6" s="21">
        <v>0</v>
      </c>
      <c r="Q6" s="47">
        <v>4</v>
      </c>
      <c r="S6" s="21">
        <v>0</v>
      </c>
      <c r="T6" s="47">
        <v>4</v>
      </c>
      <c r="V6" s="21">
        <v>0</v>
      </c>
      <c r="W6" s="47">
        <v>4</v>
      </c>
    </row>
    <row r="7" spans="1:23" x14ac:dyDescent="0.25">
      <c r="A7" s="21" t="s">
        <v>10</v>
      </c>
      <c r="B7" s="17">
        <v>5</v>
      </c>
      <c r="D7" s="21" t="s">
        <v>10</v>
      </c>
      <c r="E7" s="17">
        <v>5</v>
      </c>
      <c r="G7" s="21" t="s">
        <v>10</v>
      </c>
      <c r="H7" s="17">
        <v>5</v>
      </c>
      <c r="J7" s="21" t="s">
        <v>10</v>
      </c>
      <c r="K7" s="17">
        <v>5</v>
      </c>
      <c r="L7" s="3"/>
      <c r="M7" s="21">
        <v>1</v>
      </c>
      <c r="N7" s="47">
        <v>5</v>
      </c>
      <c r="P7" s="21">
        <v>1</v>
      </c>
      <c r="Q7" s="47">
        <v>5</v>
      </c>
      <c r="S7" s="21" t="s">
        <v>10</v>
      </c>
      <c r="T7" s="47">
        <v>5</v>
      </c>
      <c r="V7" s="21">
        <v>1</v>
      </c>
      <c r="W7" s="47">
        <v>5</v>
      </c>
    </row>
    <row r="8" spans="1:23" x14ac:dyDescent="0.25">
      <c r="A8" s="21">
        <v>-1</v>
      </c>
      <c r="B8" s="17">
        <v>6</v>
      </c>
      <c r="D8" s="21">
        <v>-2</v>
      </c>
      <c r="E8" s="17">
        <v>6</v>
      </c>
      <c r="G8" s="21">
        <v>-2</v>
      </c>
      <c r="H8" s="17">
        <v>6</v>
      </c>
      <c r="J8" s="21">
        <v>-2</v>
      </c>
      <c r="K8" s="17">
        <v>6</v>
      </c>
      <c r="L8" s="3"/>
      <c r="M8" s="21">
        <v>2</v>
      </c>
      <c r="N8" s="47">
        <v>6</v>
      </c>
      <c r="P8" s="21">
        <v>2</v>
      </c>
      <c r="Q8" s="47">
        <v>6</v>
      </c>
      <c r="S8" s="21">
        <v>1</v>
      </c>
      <c r="T8" s="47">
        <v>6</v>
      </c>
      <c r="V8" s="21">
        <v>2</v>
      </c>
      <c r="W8" s="47">
        <v>6</v>
      </c>
    </row>
    <row r="9" spans="1:23" x14ac:dyDescent="0.25">
      <c r="A9" s="21" t="s">
        <v>10</v>
      </c>
      <c r="B9" s="17">
        <v>7</v>
      </c>
      <c r="D9" s="21" t="s">
        <v>10</v>
      </c>
      <c r="E9" s="17">
        <v>7</v>
      </c>
      <c r="G9" s="21" t="s">
        <v>10</v>
      </c>
      <c r="H9" s="17">
        <v>7</v>
      </c>
      <c r="J9" s="21" t="s">
        <v>10</v>
      </c>
      <c r="K9" s="17">
        <v>7</v>
      </c>
      <c r="L9" s="3"/>
      <c r="M9" s="21">
        <v>3</v>
      </c>
      <c r="N9" s="47">
        <v>7</v>
      </c>
      <c r="P9" s="21">
        <v>3</v>
      </c>
      <c r="Q9" s="47">
        <v>7</v>
      </c>
      <c r="S9" s="21" t="s">
        <v>10</v>
      </c>
      <c r="T9" s="47">
        <v>7</v>
      </c>
      <c r="V9" s="21">
        <v>3</v>
      </c>
      <c r="W9" s="47">
        <v>7</v>
      </c>
    </row>
    <row r="10" spans="1:23" x14ac:dyDescent="0.25">
      <c r="A10" s="21">
        <v>0</v>
      </c>
      <c r="B10" s="17">
        <v>8</v>
      </c>
      <c r="D10" s="21">
        <v>-1</v>
      </c>
      <c r="E10" s="17">
        <v>8</v>
      </c>
      <c r="G10" s="21">
        <v>-1</v>
      </c>
      <c r="H10" s="17">
        <v>8</v>
      </c>
      <c r="J10" s="21">
        <v>-1</v>
      </c>
      <c r="K10" s="17">
        <v>8</v>
      </c>
      <c r="L10" s="3"/>
      <c r="M10" s="21">
        <v>4</v>
      </c>
      <c r="N10" s="47">
        <v>8</v>
      </c>
      <c r="P10" s="21">
        <v>4</v>
      </c>
      <c r="Q10" s="47">
        <v>8</v>
      </c>
      <c r="S10" s="21">
        <v>2</v>
      </c>
      <c r="T10" s="47">
        <v>8</v>
      </c>
      <c r="V10" s="21" t="s">
        <v>10</v>
      </c>
      <c r="W10" s="47">
        <v>8</v>
      </c>
    </row>
    <row r="11" spans="1:23" x14ac:dyDescent="0.25">
      <c r="A11" s="21" t="s">
        <v>10</v>
      </c>
      <c r="B11" s="17">
        <v>9</v>
      </c>
      <c r="D11" s="21" t="s">
        <v>10</v>
      </c>
      <c r="E11" s="17">
        <v>9</v>
      </c>
      <c r="G11" s="21" t="s">
        <v>10</v>
      </c>
      <c r="H11" s="17">
        <v>9</v>
      </c>
      <c r="J11" s="21" t="s">
        <v>10</v>
      </c>
      <c r="K11" s="17">
        <v>9</v>
      </c>
      <c r="L11" s="3"/>
      <c r="M11" s="21" t="s">
        <v>10</v>
      </c>
      <c r="N11" s="47">
        <v>9</v>
      </c>
      <c r="P11" s="21" t="s">
        <v>10</v>
      </c>
      <c r="Q11" s="47">
        <v>9</v>
      </c>
      <c r="S11" s="21" t="s">
        <v>10</v>
      </c>
      <c r="T11" s="47">
        <v>9</v>
      </c>
      <c r="V11" s="21">
        <v>4</v>
      </c>
      <c r="W11" s="47">
        <v>9</v>
      </c>
    </row>
    <row r="12" spans="1:23" x14ac:dyDescent="0.25">
      <c r="A12" s="21">
        <v>1</v>
      </c>
      <c r="B12" s="17">
        <v>10</v>
      </c>
      <c r="D12" s="21">
        <v>0</v>
      </c>
      <c r="E12" s="17">
        <v>10</v>
      </c>
      <c r="G12" s="21">
        <v>0</v>
      </c>
      <c r="H12" s="17">
        <v>10</v>
      </c>
      <c r="J12" s="21">
        <v>0</v>
      </c>
      <c r="K12" s="17">
        <v>10</v>
      </c>
      <c r="L12" s="3"/>
      <c r="M12" s="21">
        <v>5</v>
      </c>
      <c r="N12" s="47">
        <v>10</v>
      </c>
      <c r="P12" s="21">
        <v>5</v>
      </c>
      <c r="Q12" s="47">
        <v>10</v>
      </c>
      <c r="S12" s="21">
        <v>3</v>
      </c>
      <c r="T12" s="47">
        <v>10</v>
      </c>
      <c r="V12" s="21" t="s">
        <v>10</v>
      </c>
      <c r="W12" s="47">
        <v>10</v>
      </c>
    </row>
    <row r="13" spans="1:23" x14ac:dyDescent="0.25">
      <c r="A13" s="21" t="s">
        <v>10</v>
      </c>
      <c r="B13" s="17">
        <v>11</v>
      </c>
      <c r="D13" s="21" t="s">
        <v>10</v>
      </c>
      <c r="E13" s="17">
        <v>11</v>
      </c>
      <c r="G13" s="21" t="s">
        <v>10</v>
      </c>
      <c r="H13" s="17">
        <v>11</v>
      </c>
      <c r="J13" s="21" t="s">
        <v>10</v>
      </c>
      <c r="K13" s="17">
        <v>11</v>
      </c>
      <c r="L13" s="3"/>
      <c r="M13" s="21" t="s">
        <v>10</v>
      </c>
      <c r="N13" s="47">
        <v>11</v>
      </c>
      <c r="P13" s="21" t="s">
        <v>10</v>
      </c>
      <c r="Q13" s="47">
        <v>11</v>
      </c>
      <c r="S13" s="21" t="s">
        <v>10</v>
      </c>
      <c r="T13" s="47">
        <v>11</v>
      </c>
      <c r="V13" s="21">
        <v>5</v>
      </c>
      <c r="W13" s="47">
        <v>11</v>
      </c>
    </row>
    <row r="14" spans="1:23" x14ac:dyDescent="0.25">
      <c r="A14" s="21">
        <v>2</v>
      </c>
      <c r="B14" s="17">
        <v>12</v>
      </c>
      <c r="D14" s="21">
        <v>1</v>
      </c>
      <c r="E14" s="17">
        <v>12</v>
      </c>
      <c r="G14" s="21">
        <v>1</v>
      </c>
      <c r="H14" s="17">
        <v>12</v>
      </c>
      <c r="J14" s="21">
        <v>1</v>
      </c>
      <c r="K14" s="17">
        <v>12</v>
      </c>
      <c r="L14" s="3"/>
      <c r="M14" s="21">
        <v>6</v>
      </c>
      <c r="N14" s="47">
        <v>12</v>
      </c>
      <c r="P14" s="21">
        <v>6</v>
      </c>
      <c r="Q14" s="47">
        <v>12</v>
      </c>
      <c r="S14" s="21">
        <v>4</v>
      </c>
      <c r="T14" s="47">
        <v>12</v>
      </c>
      <c r="V14" s="21" t="s">
        <v>10</v>
      </c>
      <c r="W14" s="47">
        <v>12</v>
      </c>
    </row>
    <row r="15" spans="1:23" x14ac:dyDescent="0.25">
      <c r="A15" s="21" t="s">
        <v>10</v>
      </c>
      <c r="B15" s="17">
        <v>13</v>
      </c>
      <c r="D15" s="21" t="s">
        <v>10</v>
      </c>
      <c r="E15" s="17">
        <v>13</v>
      </c>
      <c r="G15" s="21" t="s">
        <v>10</v>
      </c>
      <c r="H15" s="17">
        <v>13</v>
      </c>
      <c r="J15" s="21" t="s">
        <v>10</v>
      </c>
      <c r="K15" s="17">
        <v>13</v>
      </c>
      <c r="L15" s="3"/>
      <c r="M15" s="21" t="s">
        <v>10</v>
      </c>
      <c r="N15" s="47">
        <v>13</v>
      </c>
      <c r="P15" s="21" t="s">
        <v>10</v>
      </c>
      <c r="Q15" s="47">
        <v>13</v>
      </c>
      <c r="S15" s="21" t="s">
        <v>10</v>
      </c>
      <c r="T15" s="47">
        <v>13</v>
      </c>
      <c r="V15" s="21">
        <v>6</v>
      </c>
      <c r="W15" s="47">
        <v>13</v>
      </c>
    </row>
    <row r="16" spans="1:23" x14ac:dyDescent="0.25">
      <c r="A16" s="21">
        <v>3</v>
      </c>
      <c r="B16" s="17">
        <v>14</v>
      </c>
      <c r="D16" s="21">
        <v>2</v>
      </c>
      <c r="E16" s="17">
        <v>14</v>
      </c>
      <c r="G16" s="21">
        <v>2</v>
      </c>
      <c r="H16" s="17">
        <v>14</v>
      </c>
      <c r="J16" s="21">
        <v>2</v>
      </c>
      <c r="K16" s="17">
        <v>14</v>
      </c>
      <c r="L16" s="3"/>
      <c r="M16" s="21">
        <v>7</v>
      </c>
      <c r="N16" s="47">
        <v>14</v>
      </c>
      <c r="P16" s="21">
        <v>7</v>
      </c>
      <c r="Q16" s="47">
        <v>14</v>
      </c>
      <c r="S16" s="21">
        <v>5</v>
      </c>
      <c r="T16" s="47">
        <v>14</v>
      </c>
      <c r="V16" s="21" t="s">
        <v>10</v>
      </c>
      <c r="W16" s="47">
        <v>14</v>
      </c>
    </row>
    <row r="17" spans="1:23" x14ac:dyDescent="0.25">
      <c r="A17" s="21" t="s">
        <v>10</v>
      </c>
      <c r="B17" s="17">
        <v>15</v>
      </c>
      <c r="D17" s="21" t="s">
        <v>10</v>
      </c>
      <c r="E17" s="17">
        <v>15</v>
      </c>
      <c r="G17" s="21" t="s">
        <v>10</v>
      </c>
      <c r="H17" s="17">
        <v>15</v>
      </c>
      <c r="J17" s="21" t="s">
        <v>10</v>
      </c>
      <c r="K17" s="17">
        <v>15</v>
      </c>
      <c r="L17" s="3"/>
      <c r="M17" s="21" t="s">
        <v>10</v>
      </c>
      <c r="N17" s="47">
        <v>15</v>
      </c>
      <c r="P17" s="21" t="s">
        <v>10</v>
      </c>
      <c r="Q17" s="47">
        <v>15</v>
      </c>
      <c r="S17" s="21" t="s">
        <v>10</v>
      </c>
      <c r="T17" s="47">
        <v>15</v>
      </c>
      <c r="V17" s="21">
        <v>7</v>
      </c>
      <c r="W17" s="47">
        <v>15</v>
      </c>
    </row>
    <row r="18" spans="1:23" x14ac:dyDescent="0.25">
      <c r="A18" s="21">
        <v>4</v>
      </c>
      <c r="B18" s="17">
        <v>16</v>
      </c>
      <c r="D18" s="21">
        <v>3</v>
      </c>
      <c r="E18" s="17">
        <v>16</v>
      </c>
      <c r="G18" s="21">
        <v>3</v>
      </c>
      <c r="H18" s="17">
        <v>16</v>
      </c>
      <c r="J18" s="21">
        <v>3</v>
      </c>
      <c r="K18" s="17">
        <v>16</v>
      </c>
      <c r="L18" s="3"/>
      <c r="M18" s="21">
        <v>8</v>
      </c>
      <c r="N18" s="47">
        <v>16</v>
      </c>
      <c r="P18" s="21">
        <v>8</v>
      </c>
      <c r="Q18" s="47">
        <v>16</v>
      </c>
      <c r="S18" s="21">
        <v>6</v>
      </c>
      <c r="T18" s="47">
        <v>16</v>
      </c>
      <c r="V18" s="21" t="s">
        <v>10</v>
      </c>
      <c r="W18" s="47">
        <v>16</v>
      </c>
    </row>
    <row r="19" spans="1:23" x14ac:dyDescent="0.25">
      <c r="A19" s="21" t="s">
        <v>10</v>
      </c>
      <c r="B19" s="17">
        <v>17</v>
      </c>
      <c r="D19" s="21" t="s">
        <v>10</v>
      </c>
      <c r="E19" s="17">
        <v>17</v>
      </c>
      <c r="G19" s="21" t="s">
        <v>10</v>
      </c>
      <c r="H19" s="17">
        <v>17</v>
      </c>
      <c r="J19" s="21" t="s">
        <v>10</v>
      </c>
      <c r="K19" s="17">
        <v>17</v>
      </c>
      <c r="L19" s="3"/>
      <c r="M19" s="21" t="s">
        <v>10</v>
      </c>
      <c r="N19" s="47">
        <v>17</v>
      </c>
      <c r="P19" s="21" t="s">
        <v>10</v>
      </c>
      <c r="Q19" s="47">
        <v>17</v>
      </c>
      <c r="S19" s="21" t="s">
        <v>10</v>
      </c>
      <c r="T19" s="47">
        <v>17</v>
      </c>
      <c r="V19" s="21">
        <v>8</v>
      </c>
      <c r="W19" s="47">
        <v>17</v>
      </c>
    </row>
    <row r="20" spans="1:23" x14ac:dyDescent="0.25">
      <c r="A20" s="21">
        <v>5</v>
      </c>
      <c r="B20" s="17">
        <v>18</v>
      </c>
      <c r="D20" s="21">
        <v>4</v>
      </c>
      <c r="E20" s="17">
        <v>18</v>
      </c>
      <c r="G20" s="21">
        <v>4</v>
      </c>
      <c r="H20" s="17">
        <v>18</v>
      </c>
      <c r="J20" s="21">
        <v>4</v>
      </c>
      <c r="K20" s="17">
        <v>18</v>
      </c>
      <c r="L20" s="3"/>
      <c r="M20" s="21">
        <v>9</v>
      </c>
      <c r="N20" s="47">
        <v>18</v>
      </c>
      <c r="P20" s="21">
        <v>9</v>
      </c>
      <c r="Q20" s="47">
        <v>18</v>
      </c>
      <c r="S20" s="21">
        <v>7</v>
      </c>
      <c r="T20" s="47">
        <v>18</v>
      </c>
      <c r="V20" s="21" t="s">
        <v>10</v>
      </c>
      <c r="W20" s="47">
        <v>18</v>
      </c>
    </row>
    <row r="21" spans="1:23" x14ac:dyDescent="0.25">
      <c r="A21" s="21" t="s">
        <v>10</v>
      </c>
      <c r="B21" s="17">
        <v>19</v>
      </c>
      <c r="D21" s="21" t="s">
        <v>10</v>
      </c>
      <c r="E21" s="17">
        <v>19</v>
      </c>
      <c r="G21" s="21" t="s">
        <v>10</v>
      </c>
      <c r="H21" s="17">
        <v>19</v>
      </c>
      <c r="J21" s="21" t="s">
        <v>10</v>
      </c>
      <c r="K21" s="17">
        <v>19</v>
      </c>
      <c r="L21" s="3"/>
      <c r="M21" s="21" t="s">
        <v>10</v>
      </c>
      <c r="N21" s="47">
        <v>19</v>
      </c>
      <c r="P21" s="21" t="s">
        <v>10</v>
      </c>
      <c r="Q21" s="47">
        <v>19</v>
      </c>
      <c r="S21" s="21" t="s">
        <v>10</v>
      </c>
      <c r="T21" s="47">
        <v>19</v>
      </c>
      <c r="V21" s="21" t="s">
        <v>10</v>
      </c>
      <c r="W21" s="47">
        <v>19</v>
      </c>
    </row>
    <row r="22" spans="1:23" x14ac:dyDescent="0.25">
      <c r="A22" s="21">
        <v>6</v>
      </c>
      <c r="B22" s="17">
        <v>20</v>
      </c>
      <c r="D22" s="21">
        <v>5</v>
      </c>
      <c r="E22" s="17">
        <v>20</v>
      </c>
      <c r="G22" s="21">
        <v>5</v>
      </c>
      <c r="H22" s="17">
        <v>20</v>
      </c>
      <c r="J22" s="21">
        <v>5</v>
      </c>
      <c r="K22" s="17">
        <v>20</v>
      </c>
      <c r="L22" s="3"/>
      <c r="M22" s="21">
        <v>10</v>
      </c>
      <c r="N22" s="47">
        <v>20</v>
      </c>
      <c r="P22" s="21">
        <v>10</v>
      </c>
      <c r="Q22" s="47">
        <v>20</v>
      </c>
      <c r="S22" s="21">
        <v>8</v>
      </c>
      <c r="T22" s="47">
        <v>20</v>
      </c>
      <c r="V22" s="21">
        <v>9</v>
      </c>
      <c r="W22" s="47">
        <v>20</v>
      </c>
    </row>
    <row r="23" spans="1:23" x14ac:dyDescent="0.25">
      <c r="A23" s="21" t="s">
        <v>10</v>
      </c>
      <c r="B23" s="17">
        <v>21</v>
      </c>
      <c r="D23" s="21" t="s">
        <v>10</v>
      </c>
      <c r="E23" s="17">
        <v>21</v>
      </c>
      <c r="G23" s="21" t="s">
        <v>10</v>
      </c>
      <c r="H23" s="17">
        <v>21</v>
      </c>
      <c r="J23" s="21" t="s">
        <v>10</v>
      </c>
      <c r="K23" s="17">
        <v>21</v>
      </c>
      <c r="L23" s="3"/>
      <c r="M23" s="21" t="s">
        <v>10</v>
      </c>
      <c r="N23" s="47">
        <v>21</v>
      </c>
      <c r="P23" s="21" t="s">
        <v>10</v>
      </c>
      <c r="Q23" s="47">
        <v>21</v>
      </c>
      <c r="S23" s="21" t="s">
        <v>10</v>
      </c>
      <c r="T23" s="47">
        <v>21</v>
      </c>
      <c r="V23" s="21" t="s">
        <v>10</v>
      </c>
      <c r="W23" s="47">
        <v>21</v>
      </c>
    </row>
    <row r="24" spans="1:23" x14ac:dyDescent="0.25">
      <c r="A24" s="21">
        <v>7</v>
      </c>
      <c r="B24" s="17">
        <v>22</v>
      </c>
      <c r="D24" s="21">
        <v>6</v>
      </c>
      <c r="E24" s="17">
        <v>22</v>
      </c>
      <c r="G24" s="21">
        <v>6</v>
      </c>
      <c r="H24" s="17">
        <v>22</v>
      </c>
      <c r="J24" s="21">
        <v>6</v>
      </c>
      <c r="K24" s="17">
        <v>22</v>
      </c>
      <c r="L24" s="3"/>
      <c r="M24" s="21">
        <v>11</v>
      </c>
      <c r="N24" s="47">
        <v>22</v>
      </c>
      <c r="P24" s="21">
        <v>11</v>
      </c>
      <c r="Q24" s="47">
        <v>22</v>
      </c>
      <c r="S24" s="21">
        <v>9</v>
      </c>
      <c r="T24" s="47">
        <v>22</v>
      </c>
      <c r="V24" s="21" t="s">
        <v>10</v>
      </c>
      <c r="W24" s="47">
        <v>22</v>
      </c>
    </row>
    <row r="25" spans="1:23" x14ac:dyDescent="0.25">
      <c r="A25" s="21" t="s">
        <v>10</v>
      </c>
      <c r="B25" s="17">
        <v>23</v>
      </c>
      <c r="D25" s="21" t="s">
        <v>10</v>
      </c>
      <c r="E25" s="17">
        <v>23</v>
      </c>
      <c r="G25" s="21" t="s">
        <v>10</v>
      </c>
      <c r="H25" s="17">
        <v>23</v>
      </c>
      <c r="J25" s="21" t="s">
        <v>10</v>
      </c>
      <c r="K25" s="17">
        <v>23</v>
      </c>
      <c r="L25" s="3"/>
      <c r="M25" s="21" t="s">
        <v>10</v>
      </c>
      <c r="N25" s="47">
        <v>23</v>
      </c>
      <c r="P25" s="21" t="s">
        <v>10</v>
      </c>
      <c r="Q25" s="47">
        <v>23</v>
      </c>
      <c r="S25" s="21" t="s">
        <v>10</v>
      </c>
      <c r="T25" s="47">
        <v>23</v>
      </c>
      <c r="V25" s="21">
        <v>10</v>
      </c>
      <c r="W25" s="47">
        <v>23</v>
      </c>
    </row>
    <row r="26" spans="1:23" x14ac:dyDescent="0.25">
      <c r="A26" s="21">
        <v>8</v>
      </c>
      <c r="B26" s="17">
        <v>24</v>
      </c>
      <c r="D26" s="21">
        <v>7</v>
      </c>
      <c r="E26" s="17">
        <v>24</v>
      </c>
      <c r="G26" s="21">
        <v>7</v>
      </c>
      <c r="H26" s="17">
        <v>24</v>
      </c>
      <c r="J26" s="21">
        <v>7</v>
      </c>
      <c r="K26" s="17">
        <v>24</v>
      </c>
      <c r="L26" s="3"/>
      <c r="M26" s="21">
        <v>12</v>
      </c>
      <c r="N26" s="47">
        <v>24</v>
      </c>
      <c r="P26" s="21">
        <v>12</v>
      </c>
      <c r="Q26" s="47">
        <v>24</v>
      </c>
      <c r="S26" s="21">
        <v>10</v>
      </c>
      <c r="T26" s="47">
        <v>24</v>
      </c>
      <c r="V26" s="21" t="s">
        <v>10</v>
      </c>
      <c r="W26" s="47">
        <v>24</v>
      </c>
    </row>
    <row r="27" spans="1:23" x14ac:dyDescent="0.25">
      <c r="A27" s="21" t="s">
        <v>10</v>
      </c>
      <c r="B27" s="17">
        <v>25</v>
      </c>
      <c r="D27" s="21" t="s">
        <v>10</v>
      </c>
      <c r="E27" s="17">
        <v>25</v>
      </c>
      <c r="G27" s="21" t="s">
        <v>10</v>
      </c>
      <c r="H27" s="17">
        <v>25</v>
      </c>
      <c r="J27" s="21" t="s">
        <v>10</v>
      </c>
      <c r="K27" s="17">
        <v>25</v>
      </c>
      <c r="L27" s="3"/>
      <c r="M27" s="21" t="s">
        <v>10</v>
      </c>
      <c r="N27" s="47">
        <v>25</v>
      </c>
      <c r="P27" s="21" t="s">
        <v>10</v>
      </c>
      <c r="Q27" s="47">
        <v>25</v>
      </c>
      <c r="S27" s="21" t="s">
        <v>10</v>
      </c>
      <c r="T27" s="47">
        <v>25</v>
      </c>
      <c r="V27" s="21" t="s">
        <v>10</v>
      </c>
      <c r="W27" s="47">
        <v>25</v>
      </c>
    </row>
    <row r="28" spans="1:23" x14ac:dyDescent="0.25">
      <c r="A28" s="21">
        <v>9</v>
      </c>
      <c r="B28" s="17">
        <v>26</v>
      </c>
      <c r="D28" s="21">
        <v>8</v>
      </c>
      <c r="E28" s="17">
        <v>26</v>
      </c>
      <c r="G28" s="21">
        <v>8</v>
      </c>
      <c r="H28" s="17">
        <v>26</v>
      </c>
      <c r="J28" s="21">
        <v>8</v>
      </c>
      <c r="K28" s="17">
        <v>26</v>
      </c>
      <c r="L28" s="3"/>
      <c r="M28" s="21">
        <v>13</v>
      </c>
      <c r="N28" s="47">
        <v>26</v>
      </c>
      <c r="P28" s="21">
        <v>13</v>
      </c>
      <c r="Q28" s="47">
        <v>26</v>
      </c>
      <c r="S28" s="21">
        <v>11</v>
      </c>
      <c r="T28" s="47">
        <v>26</v>
      </c>
      <c r="V28" s="21">
        <v>11</v>
      </c>
      <c r="W28" s="47">
        <v>26</v>
      </c>
    </row>
    <row r="29" spans="1:23" x14ac:dyDescent="0.25">
      <c r="A29" s="21" t="s">
        <v>10</v>
      </c>
      <c r="B29" s="17">
        <v>27</v>
      </c>
      <c r="D29" s="21" t="s">
        <v>10</v>
      </c>
      <c r="E29" s="17">
        <v>27</v>
      </c>
      <c r="G29" s="21" t="s">
        <v>10</v>
      </c>
      <c r="H29" s="17">
        <v>27</v>
      </c>
      <c r="J29" s="21" t="s">
        <v>10</v>
      </c>
      <c r="K29" s="17">
        <v>27</v>
      </c>
      <c r="L29" s="3"/>
      <c r="M29" s="21" t="s">
        <v>10</v>
      </c>
      <c r="N29" s="47">
        <v>27</v>
      </c>
      <c r="P29" s="21" t="s">
        <v>10</v>
      </c>
      <c r="Q29" s="47">
        <v>27</v>
      </c>
      <c r="S29" s="21" t="s">
        <v>10</v>
      </c>
      <c r="T29" s="47">
        <v>27</v>
      </c>
      <c r="V29" s="21" t="s">
        <v>10</v>
      </c>
      <c r="W29" s="47">
        <v>27</v>
      </c>
    </row>
    <row r="30" spans="1:23" x14ac:dyDescent="0.25">
      <c r="A30" s="21">
        <v>10</v>
      </c>
      <c r="B30" s="17">
        <v>28</v>
      </c>
      <c r="D30" s="21">
        <v>9</v>
      </c>
      <c r="E30" s="17">
        <v>28</v>
      </c>
      <c r="G30" s="21">
        <v>9</v>
      </c>
      <c r="H30" s="17">
        <v>28</v>
      </c>
      <c r="J30" s="21" t="s">
        <v>10</v>
      </c>
      <c r="K30" s="17">
        <v>28</v>
      </c>
      <c r="L30" s="3"/>
      <c r="M30" s="21" t="s">
        <v>10</v>
      </c>
      <c r="N30" s="47">
        <v>28</v>
      </c>
      <c r="P30" s="21" t="s">
        <v>10</v>
      </c>
      <c r="Q30" s="47">
        <v>28</v>
      </c>
      <c r="S30" s="21">
        <v>12</v>
      </c>
      <c r="T30" s="47">
        <v>28</v>
      </c>
      <c r="V30" s="21" t="s">
        <v>10</v>
      </c>
      <c r="W30" s="47">
        <v>28</v>
      </c>
    </row>
    <row r="31" spans="1:23" x14ac:dyDescent="0.25">
      <c r="A31" s="21" t="s">
        <v>10</v>
      </c>
      <c r="B31" s="17">
        <v>29</v>
      </c>
      <c r="D31" s="21" t="s">
        <v>10</v>
      </c>
      <c r="E31" s="17">
        <v>29</v>
      </c>
      <c r="G31" s="21" t="s">
        <v>10</v>
      </c>
      <c r="H31" s="17">
        <v>29</v>
      </c>
      <c r="J31" s="21">
        <v>9</v>
      </c>
      <c r="K31" s="17">
        <v>29</v>
      </c>
      <c r="L31" s="3"/>
      <c r="M31" s="21">
        <v>14</v>
      </c>
      <c r="N31" s="47">
        <v>29</v>
      </c>
      <c r="P31" s="21">
        <v>14</v>
      </c>
      <c r="Q31" s="47">
        <v>29</v>
      </c>
      <c r="S31" s="21" t="s">
        <v>10</v>
      </c>
      <c r="T31" s="47">
        <v>29</v>
      </c>
      <c r="V31" s="21">
        <v>12</v>
      </c>
      <c r="W31" s="47">
        <v>29</v>
      </c>
    </row>
    <row r="32" spans="1:23" x14ac:dyDescent="0.25">
      <c r="A32" s="21">
        <v>11</v>
      </c>
      <c r="B32" s="17">
        <v>30</v>
      </c>
      <c r="D32" s="21">
        <v>10</v>
      </c>
      <c r="E32" s="17">
        <v>30</v>
      </c>
      <c r="G32" s="21">
        <v>10</v>
      </c>
      <c r="H32" s="17">
        <v>30</v>
      </c>
      <c r="J32" s="21" t="s">
        <v>10</v>
      </c>
      <c r="K32" s="17">
        <v>30</v>
      </c>
      <c r="L32" s="3"/>
      <c r="M32" s="21" t="s">
        <v>10</v>
      </c>
      <c r="N32" s="47">
        <v>30</v>
      </c>
      <c r="P32" s="21" t="s">
        <v>10</v>
      </c>
      <c r="Q32" s="47">
        <v>30</v>
      </c>
      <c r="S32" s="21">
        <v>13</v>
      </c>
      <c r="T32" s="47">
        <v>30</v>
      </c>
      <c r="V32" s="21" t="s">
        <v>10</v>
      </c>
      <c r="W32" s="47">
        <v>30</v>
      </c>
    </row>
    <row r="33" spans="1:23" x14ac:dyDescent="0.25">
      <c r="A33" s="21" t="s">
        <v>10</v>
      </c>
      <c r="B33" s="17">
        <v>31</v>
      </c>
      <c r="D33" s="21" t="s">
        <v>10</v>
      </c>
      <c r="E33" s="17">
        <v>31</v>
      </c>
      <c r="G33" s="21" t="s">
        <v>10</v>
      </c>
      <c r="H33" s="17">
        <v>31</v>
      </c>
      <c r="J33" s="21" t="s">
        <v>10</v>
      </c>
      <c r="K33" s="17">
        <v>31</v>
      </c>
      <c r="L33" s="3"/>
      <c r="M33" s="21" t="s">
        <v>10</v>
      </c>
      <c r="N33" s="47">
        <v>31</v>
      </c>
      <c r="P33" s="21" t="s">
        <v>10</v>
      </c>
      <c r="Q33" s="47">
        <v>31</v>
      </c>
      <c r="S33" s="21" t="s">
        <v>10</v>
      </c>
      <c r="T33" s="47">
        <v>31</v>
      </c>
      <c r="V33" s="21" t="s">
        <v>10</v>
      </c>
      <c r="W33" s="47">
        <v>31</v>
      </c>
    </row>
    <row r="34" spans="1:23" x14ac:dyDescent="0.25">
      <c r="A34" s="21">
        <v>12</v>
      </c>
      <c r="B34" s="17">
        <v>32</v>
      </c>
      <c r="D34" s="21">
        <v>11</v>
      </c>
      <c r="E34" s="17">
        <v>32</v>
      </c>
      <c r="G34" s="21">
        <v>11</v>
      </c>
      <c r="H34" s="17">
        <v>32</v>
      </c>
      <c r="J34" s="21">
        <v>10</v>
      </c>
      <c r="K34" s="17">
        <v>32</v>
      </c>
      <c r="L34" s="3"/>
      <c r="M34" s="21">
        <v>15</v>
      </c>
      <c r="N34" s="47">
        <v>32</v>
      </c>
      <c r="P34" s="21">
        <v>15</v>
      </c>
      <c r="Q34" s="47">
        <v>32</v>
      </c>
      <c r="S34" s="21">
        <v>14</v>
      </c>
      <c r="T34" s="47">
        <v>32</v>
      </c>
      <c r="V34" s="21">
        <v>13</v>
      </c>
      <c r="W34" s="47">
        <v>32</v>
      </c>
    </row>
    <row r="35" spans="1:23" x14ac:dyDescent="0.25">
      <c r="A35" s="21" t="s">
        <v>10</v>
      </c>
      <c r="B35" s="17">
        <v>33</v>
      </c>
      <c r="D35" s="21" t="s">
        <v>10</v>
      </c>
      <c r="E35" s="17">
        <v>33</v>
      </c>
      <c r="G35" s="21" t="s">
        <v>10</v>
      </c>
      <c r="H35" s="17">
        <v>33</v>
      </c>
      <c r="J35" s="21" t="s">
        <v>10</v>
      </c>
      <c r="K35" s="17">
        <v>33</v>
      </c>
      <c r="L35" s="3"/>
      <c r="M35" s="21" t="s">
        <v>10</v>
      </c>
      <c r="N35" s="47">
        <v>33</v>
      </c>
      <c r="P35" s="21" t="s">
        <v>10</v>
      </c>
      <c r="Q35" s="47">
        <v>33</v>
      </c>
      <c r="S35" s="21" t="s">
        <v>10</v>
      </c>
      <c r="T35" s="47">
        <v>33</v>
      </c>
      <c r="V35" s="21" t="s">
        <v>10</v>
      </c>
      <c r="W35" s="47">
        <v>33</v>
      </c>
    </row>
    <row r="36" spans="1:23" x14ac:dyDescent="0.25">
      <c r="A36" s="21" t="s">
        <v>10</v>
      </c>
      <c r="B36" s="17">
        <v>34</v>
      </c>
      <c r="D36" s="21" t="s">
        <v>10</v>
      </c>
      <c r="E36" s="17">
        <v>34</v>
      </c>
      <c r="G36" s="21" t="s">
        <v>10</v>
      </c>
      <c r="H36" s="17">
        <v>34</v>
      </c>
      <c r="J36" s="21" t="s">
        <v>10</v>
      </c>
      <c r="K36" s="17">
        <v>34</v>
      </c>
      <c r="L36" s="3"/>
      <c r="M36" s="21" t="s">
        <v>10</v>
      </c>
      <c r="N36" s="47">
        <v>34</v>
      </c>
      <c r="P36" s="21" t="s">
        <v>10</v>
      </c>
      <c r="Q36" s="47">
        <v>34</v>
      </c>
      <c r="S36" s="21">
        <v>15</v>
      </c>
      <c r="T36" s="47">
        <v>34</v>
      </c>
      <c r="V36" s="21" t="s">
        <v>10</v>
      </c>
      <c r="W36" s="47">
        <v>34</v>
      </c>
    </row>
    <row r="37" spans="1:23" x14ac:dyDescent="0.25">
      <c r="A37" s="21">
        <v>13</v>
      </c>
      <c r="B37" s="17">
        <v>35</v>
      </c>
      <c r="D37" s="21">
        <v>12</v>
      </c>
      <c r="E37" s="17">
        <v>35</v>
      </c>
      <c r="G37" s="21">
        <v>12</v>
      </c>
      <c r="H37" s="17">
        <v>35</v>
      </c>
      <c r="J37" s="21">
        <v>11</v>
      </c>
      <c r="K37" s="17">
        <v>35</v>
      </c>
      <c r="L37" s="3"/>
      <c r="M37" s="21">
        <v>16</v>
      </c>
      <c r="N37" s="47">
        <v>35</v>
      </c>
      <c r="P37" s="21">
        <v>16</v>
      </c>
      <c r="Q37" s="47">
        <v>35</v>
      </c>
      <c r="S37" s="21" t="s">
        <v>10</v>
      </c>
      <c r="T37" s="47">
        <v>35</v>
      </c>
      <c r="V37" s="21">
        <v>14</v>
      </c>
      <c r="W37" s="47">
        <v>35</v>
      </c>
    </row>
    <row r="38" spans="1:23" x14ac:dyDescent="0.25">
      <c r="A38" s="21" t="s">
        <v>10</v>
      </c>
      <c r="B38" s="17">
        <v>36</v>
      </c>
      <c r="D38" s="21" t="s">
        <v>10</v>
      </c>
      <c r="E38" s="17">
        <v>36</v>
      </c>
      <c r="G38" s="21" t="s">
        <v>10</v>
      </c>
      <c r="H38" s="17">
        <v>36</v>
      </c>
      <c r="J38" s="21" t="s">
        <v>10</v>
      </c>
      <c r="K38" s="17">
        <v>36</v>
      </c>
      <c r="L38" s="3"/>
      <c r="M38" s="21" t="s">
        <v>10</v>
      </c>
      <c r="N38" s="47">
        <v>36</v>
      </c>
      <c r="P38" s="21" t="s">
        <v>10</v>
      </c>
      <c r="Q38" s="47">
        <v>36</v>
      </c>
      <c r="S38" s="21">
        <v>16</v>
      </c>
      <c r="T38" s="47">
        <v>36</v>
      </c>
      <c r="V38" s="21" t="s">
        <v>10</v>
      </c>
      <c r="W38" s="47">
        <v>36</v>
      </c>
    </row>
    <row r="39" spans="1:23" x14ac:dyDescent="0.25">
      <c r="A39" s="21" t="s">
        <v>10</v>
      </c>
      <c r="B39" s="17">
        <v>37</v>
      </c>
      <c r="D39" s="21" t="s">
        <v>10</v>
      </c>
      <c r="E39" s="17">
        <v>37</v>
      </c>
      <c r="G39" s="21" t="s">
        <v>10</v>
      </c>
      <c r="H39" s="17">
        <v>37</v>
      </c>
      <c r="J39" s="21" t="s">
        <v>10</v>
      </c>
      <c r="K39" s="17">
        <v>37</v>
      </c>
      <c r="L39" s="3"/>
      <c r="M39" s="21" t="s">
        <v>10</v>
      </c>
      <c r="N39" s="47">
        <v>37</v>
      </c>
      <c r="P39" s="21" t="s">
        <v>10</v>
      </c>
      <c r="Q39" s="47">
        <v>37</v>
      </c>
      <c r="S39" s="21" t="s">
        <v>10</v>
      </c>
      <c r="T39" s="47">
        <v>37</v>
      </c>
      <c r="V39" s="21" t="s">
        <v>10</v>
      </c>
      <c r="W39" s="47">
        <v>37</v>
      </c>
    </row>
    <row r="40" spans="1:23" x14ac:dyDescent="0.25">
      <c r="A40" s="21">
        <v>14</v>
      </c>
      <c r="B40" s="17">
        <v>38</v>
      </c>
      <c r="D40" s="21">
        <v>13</v>
      </c>
      <c r="E40" s="17">
        <v>38</v>
      </c>
      <c r="G40" s="21">
        <v>13</v>
      </c>
      <c r="H40" s="17">
        <v>38</v>
      </c>
      <c r="J40" s="21">
        <v>12</v>
      </c>
      <c r="K40" s="17">
        <v>38</v>
      </c>
      <c r="L40" s="3"/>
      <c r="M40" s="21">
        <v>17</v>
      </c>
      <c r="N40" s="47">
        <v>38</v>
      </c>
      <c r="P40" s="21">
        <v>17</v>
      </c>
      <c r="Q40" s="47">
        <v>38</v>
      </c>
      <c r="S40" s="21">
        <v>17</v>
      </c>
      <c r="T40" s="47">
        <v>38</v>
      </c>
      <c r="V40" s="21">
        <v>15</v>
      </c>
      <c r="W40" s="47">
        <v>38</v>
      </c>
    </row>
    <row r="41" spans="1:23" x14ac:dyDescent="0.25">
      <c r="A41" s="21" t="s">
        <v>10</v>
      </c>
      <c r="B41" s="17">
        <v>39</v>
      </c>
      <c r="D41" s="21" t="s">
        <v>10</v>
      </c>
      <c r="E41" s="17">
        <v>39</v>
      </c>
      <c r="G41" s="21" t="s">
        <v>10</v>
      </c>
      <c r="H41" s="17">
        <v>39</v>
      </c>
      <c r="J41" s="21" t="s">
        <v>10</v>
      </c>
      <c r="K41" s="17">
        <v>39</v>
      </c>
      <c r="L41" s="3"/>
      <c r="M41" s="21" t="s">
        <v>10</v>
      </c>
      <c r="N41" s="47">
        <v>39</v>
      </c>
      <c r="P41" s="21" t="s">
        <v>10</v>
      </c>
      <c r="Q41" s="47">
        <v>39</v>
      </c>
      <c r="S41" s="21" t="s">
        <v>10</v>
      </c>
      <c r="T41" s="47">
        <v>39</v>
      </c>
      <c r="V41" s="21" t="s">
        <v>10</v>
      </c>
      <c r="W41" s="47">
        <v>39</v>
      </c>
    </row>
    <row r="42" spans="1:23" x14ac:dyDescent="0.25">
      <c r="A42" s="21" t="s">
        <v>10</v>
      </c>
      <c r="B42" s="17">
        <v>40</v>
      </c>
      <c r="D42" s="21" t="s">
        <v>10</v>
      </c>
      <c r="E42" s="17">
        <v>40</v>
      </c>
      <c r="G42" s="21" t="s">
        <v>10</v>
      </c>
      <c r="H42" s="17">
        <v>40</v>
      </c>
      <c r="J42" s="21" t="s">
        <v>10</v>
      </c>
      <c r="K42" s="17">
        <v>40</v>
      </c>
      <c r="L42" s="3"/>
      <c r="M42" s="21" t="s">
        <v>10</v>
      </c>
      <c r="N42" s="47">
        <v>40</v>
      </c>
      <c r="P42" s="21" t="s">
        <v>10</v>
      </c>
      <c r="Q42" s="47">
        <v>40</v>
      </c>
      <c r="S42" s="21" t="s">
        <v>10</v>
      </c>
      <c r="T42" s="47">
        <v>40</v>
      </c>
      <c r="V42" s="21" t="s">
        <v>10</v>
      </c>
      <c r="W42" s="47">
        <v>40</v>
      </c>
    </row>
    <row r="43" spans="1:23" x14ac:dyDescent="0.25">
      <c r="A43" s="21">
        <v>15</v>
      </c>
      <c r="B43" s="17">
        <v>41</v>
      </c>
      <c r="D43" s="21">
        <v>14</v>
      </c>
      <c r="E43" s="17">
        <v>41</v>
      </c>
      <c r="G43" s="21">
        <v>14</v>
      </c>
      <c r="H43" s="17">
        <v>41</v>
      </c>
      <c r="J43" s="21" t="s">
        <v>10</v>
      </c>
      <c r="K43" s="17">
        <v>41</v>
      </c>
      <c r="L43" s="3"/>
      <c r="M43" s="21">
        <v>18</v>
      </c>
      <c r="N43" s="47">
        <v>41</v>
      </c>
      <c r="P43" s="21">
        <v>18</v>
      </c>
      <c r="Q43" s="47">
        <v>41</v>
      </c>
      <c r="S43" s="21">
        <v>18</v>
      </c>
      <c r="T43" s="47">
        <v>41</v>
      </c>
      <c r="V43" s="21">
        <v>16</v>
      </c>
      <c r="W43" s="47">
        <v>41</v>
      </c>
    </row>
    <row r="44" spans="1:23" x14ac:dyDescent="0.25">
      <c r="A44" s="21" t="s">
        <v>10</v>
      </c>
      <c r="B44" s="17">
        <v>42</v>
      </c>
      <c r="D44" s="21" t="s">
        <v>10</v>
      </c>
      <c r="E44" s="17">
        <v>42</v>
      </c>
      <c r="G44" s="21" t="s">
        <v>10</v>
      </c>
      <c r="H44" s="17">
        <v>42</v>
      </c>
      <c r="J44" s="21">
        <v>13</v>
      </c>
      <c r="K44" s="17">
        <v>42</v>
      </c>
      <c r="L44" s="3"/>
      <c r="M44" s="21" t="s">
        <v>10</v>
      </c>
      <c r="N44" s="47">
        <v>42</v>
      </c>
      <c r="P44" s="21" t="s">
        <v>10</v>
      </c>
      <c r="Q44" s="47">
        <v>42</v>
      </c>
      <c r="S44" s="21" t="s">
        <v>10</v>
      </c>
      <c r="T44" s="47">
        <v>42</v>
      </c>
      <c r="V44" s="21" t="s">
        <v>10</v>
      </c>
      <c r="W44" s="47">
        <v>42</v>
      </c>
    </row>
    <row r="45" spans="1:23" x14ac:dyDescent="0.25">
      <c r="A45" s="21" t="s">
        <v>10</v>
      </c>
      <c r="B45" s="17">
        <v>43</v>
      </c>
      <c r="D45" s="21" t="s">
        <v>10</v>
      </c>
      <c r="E45" s="17">
        <v>43</v>
      </c>
      <c r="G45" s="21" t="s">
        <v>10</v>
      </c>
      <c r="H45" s="17">
        <v>43</v>
      </c>
      <c r="J45" s="21" t="s">
        <v>10</v>
      </c>
      <c r="K45" s="17">
        <v>43</v>
      </c>
      <c r="L45" s="3"/>
      <c r="M45" s="21" t="s">
        <v>10</v>
      </c>
      <c r="N45" s="47">
        <v>43</v>
      </c>
      <c r="P45" s="21" t="s">
        <v>10</v>
      </c>
      <c r="Q45" s="47">
        <v>43</v>
      </c>
      <c r="S45" s="21" t="s">
        <v>10</v>
      </c>
      <c r="T45" s="47">
        <v>43</v>
      </c>
      <c r="V45" s="21" t="s">
        <v>10</v>
      </c>
      <c r="W45" s="47">
        <v>43</v>
      </c>
    </row>
    <row r="46" spans="1:23" x14ac:dyDescent="0.25">
      <c r="A46" s="21">
        <v>16</v>
      </c>
      <c r="B46" s="17">
        <v>44</v>
      </c>
      <c r="D46" s="21">
        <v>15</v>
      </c>
      <c r="E46" s="17">
        <v>44</v>
      </c>
      <c r="G46" s="21">
        <v>15</v>
      </c>
      <c r="H46" s="17">
        <v>44</v>
      </c>
      <c r="J46" s="21" t="s">
        <v>10</v>
      </c>
      <c r="K46" s="17">
        <v>44</v>
      </c>
      <c r="L46" s="3"/>
      <c r="M46" s="21">
        <v>19</v>
      </c>
      <c r="N46" s="47">
        <v>44</v>
      </c>
      <c r="P46" s="21">
        <v>19</v>
      </c>
      <c r="Q46" s="47">
        <v>44</v>
      </c>
      <c r="S46" s="21">
        <v>19</v>
      </c>
      <c r="T46" s="47">
        <v>44</v>
      </c>
      <c r="V46" s="21">
        <v>17</v>
      </c>
      <c r="W46" s="47">
        <v>44</v>
      </c>
    </row>
    <row r="47" spans="1:23" x14ac:dyDescent="0.25">
      <c r="A47" s="21" t="s">
        <v>10</v>
      </c>
      <c r="B47" s="17">
        <v>45</v>
      </c>
      <c r="D47" s="21" t="s">
        <v>10</v>
      </c>
      <c r="E47" s="17">
        <v>45</v>
      </c>
      <c r="G47" s="21" t="s">
        <v>10</v>
      </c>
      <c r="H47" s="17">
        <v>45</v>
      </c>
      <c r="J47" s="21" t="s">
        <v>10</v>
      </c>
      <c r="K47" s="17">
        <v>45</v>
      </c>
      <c r="L47" s="3"/>
      <c r="M47" s="21" t="s">
        <v>10</v>
      </c>
      <c r="N47" s="47">
        <v>45</v>
      </c>
      <c r="P47" s="21" t="s">
        <v>10</v>
      </c>
      <c r="Q47" s="47">
        <v>45</v>
      </c>
      <c r="S47" s="21" t="s">
        <v>10</v>
      </c>
      <c r="T47" s="47">
        <v>45</v>
      </c>
      <c r="V47" s="21" t="s">
        <v>10</v>
      </c>
      <c r="W47" s="47">
        <v>45</v>
      </c>
    </row>
    <row r="48" spans="1:23" x14ac:dyDescent="0.25">
      <c r="A48" s="21" t="s">
        <v>10</v>
      </c>
      <c r="B48" s="17">
        <v>46</v>
      </c>
      <c r="D48" s="21" t="s">
        <v>10</v>
      </c>
      <c r="E48" s="17">
        <v>46</v>
      </c>
      <c r="G48" s="21" t="s">
        <v>10</v>
      </c>
      <c r="H48" s="17">
        <v>46</v>
      </c>
      <c r="J48" s="21">
        <v>14</v>
      </c>
      <c r="K48" s="17">
        <v>46</v>
      </c>
      <c r="L48" s="3"/>
      <c r="M48" s="21" t="s">
        <v>10</v>
      </c>
      <c r="N48" s="47">
        <v>46</v>
      </c>
      <c r="P48" s="21" t="s">
        <v>10</v>
      </c>
      <c r="Q48" s="47">
        <v>46</v>
      </c>
      <c r="S48" s="21" t="s">
        <v>10</v>
      </c>
      <c r="T48" s="47">
        <v>46</v>
      </c>
      <c r="V48" s="21" t="s">
        <v>10</v>
      </c>
      <c r="W48" s="47">
        <v>46</v>
      </c>
    </row>
    <row r="49" spans="1:23" x14ac:dyDescent="0.25">
      <c r="A49" s="21">
        <v>17</v>
      </c>
      <c r="B49" s="17">
        <v>47</v>
      </c>
      <c r="D49" s="21">
        <v>16</v>
      </c>
      <c r="E49" s="17">
        <v>47</v>
      </c>
      <c r="G49" s="21">
        <v>16</v>
      </c>
      <c r="H49" s="17">
        <v>47</v>
      </c>
      <c r="J49" s="21" t="s">
        <v>10</v>
      </c>
      <c r="K49" s="17">
        <v>47</v>
      </c>
      <c r="L49" s="3"/>
      <c r="M49" s="21">
        <v>20</v>
      </c>
      <c r="N49" s="47">
        <v>47</v>
      </c>
      <c r="P49" s="21">
        <v>20</v>
      </c>
      <c r="Q49" s="47">
        <v>47</v>
      </c>
      <c r="S49" s="21">
        <v>20</v>
      </c>
      <c r="T49" s="47">
        <v>47</v>
      </c>
      <c r="V49" s="21">
        <v>18</v>
      </c>
      <c r="W49" s="47">
        <v>47</v>
      </c>
    </row>
    <row r="50" spans="1:23" x14ac:dyDescent="0.25">
      <c r="A50" s="21" t="s">
        <v>10</v>
      </c>
      <c r="B50" s="17">
        <v>48</v>
      </c>
      <c r="D50" s="21" t="s">
        <v>10</v>
      </c>
      <c r="E50" s="17">
        <v>48</v>
      </c>
      <c r="G50" s="21" t="s">
        <v>10</v>
      </c>
      <c r="H50" s="17">
        <v>48</v>
      </c>
      <c r="J50" s="21" t="s">
        <v>10</v>
      </c>
      <c r="K50" s="17">
        <v>48</v>
      </c>
      <c r="L50" s="3"/>
      <c r="M50" s="21" t="s">
        <v>10</v>
      </c>
      <c r="N50" s="47">
        <v>48</v>
      </c>
      <c r="P50" s="21" t="s">
        <v>10</v>
      </c>
      <c r="Q50" s="47">
        <v>48</v>
      </c>
      <c r="S50" s="21" t="s">
        <v>10</v>
      </c>
      <c r="T50" s="47">
        <v>48</v>
      </c>
      <c r="V50" s="21" t="s">
        <v>10</v>
      </c>
      <c r="W50" s="47">
        <v>48</v>
      </c>
    </row>
    <row r="51" spans="1:23" x14ac:dyDescent="0.25">
      <c r="A51" s="21" t="s">
        <v>10</v>
      </c>
      <c r="B51" s="17">
        <v>49</v>
      </c>
      <c r="D51" s="21" t="s">
        <v>10</v>
      </c>
      <c r="E51" s="17">
        <v>49</v>
      </c>
      <c r="G51" s="21" t="s">
        <v>10</v>
      </c>
      <c r="H51" s="17">
        <v>49</v>
      </c>
      <c r="J51" s="21" t="s">
        <v>10</v>
      </c>
      <c r="K51" s="17">
        <v>49</v>
      </c>
      <c r="L51" s="3"/>
      <c r="M51" s="21" t="s">
        <v>10</v>
      </c>
      <c r="N51" s="47">
        <v>49</v>
      </c>
      <c r="P51" s="21" t="s">
        <v>10</v>
      </c>
      <c r="Q51" s="47">
        <v>49</v>
      </c>
      <c r="S51" s="21" t="s">
        <v>10</v>
      </c>
      <c r="T51" s="47">
        <v>49</v>
      </c>
      <c r="V51" s="21" t="s">
        <v>10</v>
      </c>
      <c r="W51" s="47">
        <v>49</v>
      </c>
    </row>
    <row r="52" spans="1:23" x14ac:dyDescent="0.25">
      <c r="A52" s="21">
        <v>18</v>
      </c>
      <c r="B52" s="17">
        <v>50</v>
      </c>
      <c r="D52" s="21">
        <v>17</v>
      </c>
      <c r="E52" s="17">
        <v>50</v>
      </c>
      <c r="G52" s="21">
        <v>17</v>
      </c>
      <c r="H52" s="17">
        <v>50</v>
      </c>
      <c r="J52" s="21">
        <v>15</v>
      </c>
      <c r="K52" s="17">
        <v>50</v>
      </c>
      <c r="L52" s="3"/>
      <c r="M52" s="21">
        <v>21</v>
      </c>
      <c r="N52" s="47">
        <v>50</v>
      </c>
      <c r="P52" s="21">
        <v>21</v>
      </c>
      <c r="Q52" s="47">
        <v>50</v>
      </c>
      <c r="S52" s="21">
        <v>21</v>
      </c>
      <c r="T52" s="47">
        <v>50</v>
      </c>
      <c r="V52" s="21">
        <v>19</v>
      </c>
      <c r="W52" s="47">
        <v>50</v>
      </c>
    </row>
    <row r="53" spans="1:23" x14ac:dyDescent="0.25">
      <c r="A53" s="21" t="s">
        <v>10</v>
      </c>
      <c r="B53" s="17">
        <v>51</v>
      </c>
      <c r="D53" s="21" t="s">
        <v>10</v>
      </c>
      <c r="E53" s="17">
        <v>51</v>
      </c>
      <c r="G53" s="21" t="s">
        <v>10</v>
      </c>
      <c r="H53" s="17">
        <v>51</v>
      </c>
      <c r="J53" s="21" t="s">
        <v>10</v>
      </c>
      <c r="K53" s="17">
        <v>51</v>
      </c>
      <c r="L53" s="3"/>
      <c r="M53" s="21" t="s">
        <v>10</v>
      </c>
      <c r="N53" s="47">
        <v>51</v>
      </c>
      <c r="P53" s="21" t="s">
        <v>10</v>
      </c>
      <c r="Q53" s="47">
        <v>51</v>
      </c>
      <c r="S53" s="21" t="s">
        <v>10</v>
      </c>
      <c r="T53" s="47">
        <v>51</v>
      </c>
      <c r="V53" s="21" t="s">
        <v>10</v>
      </c>
      <c r="W53" s="47">
        <v>51</v>
      </c>
    </row>
    <row r="54" spans="1:23" x14ac:dyDescent="0.25">
      <c r="A54" s="21">
        <v>19</v>
      </c>
      <c r="B54" s="17">
        <v>52</v>
      </c>
      <c r="D54" s="21">
        <v>18</v>
      </c>
      <c r="E54" s="17">
        <v>52</v>
      </c>
      <c r="G54" s="21">
        <v>18</v>
      </c>
      <c r="H54" s="17">
        <v>52</v>
      </c>
      <c r="J54" s="21" t="s">
        <v>10</v>
      </c>
      <c r="K54" s="17">
        <v>52</v>
      </c>
      <c r="L54" s="3"/>
      <c r="M54" s="21">
        <v>22</v>
      </c>
      <c r="N54" s="47">
        <v>52</v>
      </c>
      <c r="P54" s="21">
        <v>22</v>
      </c>
      <c r="Q54" s="47">
        <v>52</v>
      </c>
      <c r="S54" s="21">
        <v>22</v>
      </c>
      <c r="T54" s="47">
        <v>52</v>
      </c>
      <c r="V54" s="21">
        <v>20</v>
      </c>
      <c r="W54" s="47">
        <v>52</v>
      </c>
    </row>
    <row r="55" spans="1:23" x14ac:dyDescent="0.25">
      <c r="A55" s="21" t="s">
        <v>10</v>
      </c>
      <c r="B55" s="17">
        <v>53</v>
      </c>
      <c r="D55" s="21" t="s">
        <v>10</v>
      </c>
      <c r="E55" s="17">
        <v>53</v>
      </c>
      <c r="G55" s="21" t="s">
        <v>10</v>
      </c>
      <c r="H55" s="17">
        <v>53</v>
      </c>
      <c r="J55" s="21">
        <v>16</v>
      </c>
      <c r="K55" s="17">
        <v>53</v>
      </c>
      <c r="L55" s="3"/>
      <c r="M55" s="21" t="s">
        <v>10</v>
      </c>
      <c r="N55" s="47">
        <v>53</v>
      </c>
      <c r="P55" s="21" t="s">
        <v>10</v>
      </c>
      <c r="Q55" s="47">
        <v>53</v>
      </c>
      <c r="S55" s="21" t="s">
        <v>10</v>
      </c>
      <c r="T55" s="47">
        <v>53</v>
      </c>
      <c r="V55" s="21" t="s">
        <v>10</v>
      </c>
      <c r="W55" s="47">
        <v>53</v>
      </c>
    </row>
    <row r="56" spans="1:23" x14ac:dyDescent="0.25">
      <c r="A56" s="21">
        <v>20</v>
      </c>
      <c r="B56" s="17">
        <v>54</v>
      </c>
      <c r="D56" s="21">
        <v>19</v>
      </c>
      <c r="E56" s="17">
        <v>54</v>
      </c>
      <c r="G56" s="21">
        <v>19</v>
      </c>
      <c r="H56" s="17">
        <v>54</v>
      </c>
      <c r="J56" s="21" t="s">
        <v>10</v>
      </c>
      <c r="K56" s="17">
        <v>54</v>
      </c>
      <c r="L56" s="3"/>
      <c r="M56" s="21">
        <v>23</v>
      </c>
      <c r="N56" s="47">
        <v>54</v>
      </c>
      <c r="P56" s="21">
        <v>23</v>
      </c>
      <c r="Q56" s="47">
        <v>54</v>
      </c>
      <c r="S56" s="21">
        <v>23</v>
      </c>
      <c r="T56" s="47">
        <v>54</v>
      </c>
      <c r="V56" s="21">
        <v>21</v>
      </c>
      <c r="W56" s="47">
        <v>54</v>
      </c>
    </row>
    <row r="57" spans="1:23" x14ac:dyDescent="0.25">
      <c r="A57" s="21" t="s">
        <v>10</v>
      </c>
      <c r="B57" s="17">
        <v>55</v>
      </c>
      <c r="D57" s="21" t="s">
        <v>10</v>
      </c>
      <c r="E57" s="17">
        <v>55</v>
      </c>
      <c r="G57" s="21" t="s">
        <v>10</v>
      </c>
      <c r="H57" s="17">
        <v>55</v>
      </c>
      <c r="J57" s="21">
        <v>17</v>
      </c>
      <c r="K57" s="17">
        <v>55</v>
      </c>
      <c r="L57" s="3"/>
      <c r="M57" s="21" t="s">
        <v>10</v>
      </c>
      <c r="N57" s="47">
        <v>55</v>
      </c>
      <c r="P57" s="21" t="s">
        <v>10</v>
      </c>
      <c r="Q57" s="47">
        <v>55</v>
      </c>
      <c r="S57" s="21" t="s">
        <v>10</v>
      </c>
      <c r="T57" s="47">
        <v>55</v>
      </c>
      <c r="V57" s="21" t="s">
        <v>10</v>
      </c>
      <c r="W57" s="47">
        <v>55</v>
      </c>
    </row>
    <row r="58" spans="1:23" x14ac:dyDescent="0.25">
      <c r="A58" s="21">
        <v>21</v>
      </c>
      <c r="B58" s="17">
        <v>56</v>
      </c>
      <c r="D58" s="21">
        <v>20</v>
      </c>
      <c r="E58" s="17">
        <v>56</v>
      </c>
      <c r="G58" s="21">
        <v>20</v>
      </c>
      <c r="H58" s="17">
        <v>56</v>
      </c>
      <c r="J58" s="21" t="s">
        <v>10</v>
      </c>
      <c r="K58" s="17">
        <v>56</v>
      </c>
      <c r="L58" s="3"/>
      <c r="M58" s="21">
        <v>24</v>
      </c>
      <c r="N58" s="47">
        <v>56</v>
      </c>
      <c r="P58" s="21">
        <v>24</v>
      </c>
      <c r="Q58" s="47">
        <v>56</v>
      </c>
      <c r="S58" s="21">
        <v>24</v>
      </c>
      <c r="T58" s="47">
        <v>56</v>
      </c>
      <c r="V58" s="21">
        <v>22</v>
      </c>
      <c r="W58" s="47">
        <v>56</v>
      </c>
    </row>
    <row r="59" spans="1:23" x14ac:dyDescent="0.25">
      <c r="A59" s="21" t="s">
        <v>10</v>
      </c>
      <c r="B59" s="17">
        <v>57</v>
      </c>
      <c r="D59" s="21" t="s">
        <v>10</v>
      </c>
      <c r="E59" s="17">
        <v>57</v>
      </c>
      <c r="G59" s="21" t="s">
        <v>10</v>
      </c>
      <c r="H59" s="17">
        <v>57</v>
      </c>
      <c r="J59" s="21">
        <v>18</v>
      </c>
      <c r="K59" s="17">
        <v>57</v>
      </c>
      <c r="L59" s="3"/>
      <c r="M59" s="21" t="s">
        <v>10</v>
      </c>
      <c r="N59" s="47">
        <v>57</v>
      </c>
      <c r="P59" s="21" t="s">
        <v>10</v>
      </c>
      <c r="Q59" s="47">
        <v>57</v>
      </c>
      <c r="S59" s="21" t="s">
        <v>10</v>
      </c>
      <c r="T59" s="47">
        <v>57</v>
      </c>
      <c r="V59" s="21" t="s">
        <v>10</v>
      </c>
      <c r="W59" s="47">
        <v>57</v>
      </c>
    </row>
    <row r="60" spans="1:23" x14ac:dyDescent="0.25">
      <c r="A60" s="21">
        <v>22</v>
      </c>
      <c r="B60" s="17">
        <v>58</v>
      </c>
      <c r="D60" s="21">
        <v>21</v>
      </c>
      <c r="E60" s="17">
        <v>58</v>
      </c>
      <c r="G60" s="21">
        <v>21</v>
      </c>
      <c r="H60" s="17">
        <v>58</v>
      </c>
      <c r="J60" s="21" t="s">
        <v>10</v>
      </c>
      <c r="K60" s="17">
        <v>58</v>
      </c>
      <c r="L60" s="3"/>
      <c r="M60" s="21">
        <v>25</v>
      </c>
      <c r="N60" s="47">
        <v>58</v>
      </c>
      <c r="P60" s="21">
        <v>25</v>
      </c>
      <c r="Q60" s="47">
        <v>58</v>
      </c>
      <c r="S60" s="21">
        <v>25</v>
      </c>
      <c r="T60" s="47">
        <v>58</v>
      </c>
      <c r="V60" s="21">
        <v>23</v>
      </c>
      <c r="W60" s="47">
        <v>58</v>
      </c>
    </row>
    <row r="61" spans="1:23" x14ac:dyDescent="0.25">
      <c r="A61" s="21" t="s">
        <v>10</v>
      </c>
      <c r="B61" s="17">
        <v>59</v>
      </c>
      <c r="D61" s="21" t="s">
        <v>10</v>
      </c>
      <c r="E61" s="17">
        <v>59</v>
      </c>
      <c r="G61" s="21" t="s">
        <v>10</v>
      </c>
      <c r="H61" s="17">
        <v>59</v>
      </c>
      <c r="J61" s="21">
        <v>19</v>
      </c>
      <c r="K61" s="17">
        <v>59</v>
      </c>
      <c r="L61" s="3"/>
      <c r="M61" s="21" t="s">
        <v>10</v>
      </c>
      <c r="N61" s="47">
        <v>59</v>
      </c>
      <c r="P61" s="21" t="s">
        <v>10</v>
      </c>
      <c r="Q61" s="47">
        <v>59</v>
      </c>
      <c r="S61" s="21" t="s">
        <v>10</v>
      </c>
      <c r="T61" s="47">
        <v>59</v>
      </c>
      <c r="V61" s="21" t="s">
        <v>10</v>
      </c>
      <c r="W61" s="47">
        <v>59</v>
      </c>
    </row>
    <row r="62" spans="1:23" x14ac:dyDescent="0.25">
      <c r="A62" s="21">
        <v>23</v>
      </c>
      <c r="B62" s="17">
        <v>60</v>
      </c>
      <c r="D62" s="21">
        <v>22</v>
      </c>
      <c r="E62" s="17">
        <v>60</v>
      </c>
      <c r="G62" s="21">
        <v>22</v>
      </c>
      <c r="H62" s="17">
        <v>60</v>
      </c>
      <c r="J62" s="21" t="s">
        <v>10</v>
      </c>
      <c r="K62" s="17">
        <v>60</v>
      </c>
      <c r="L62" s="3"/>
      <c r="M62" s="21">
        <v>26</v>
      </c>
      <c r="N62" s="47">
        <v>60</v>
      </c>
      <c r="P62" s="21">
        <v>26</v>
      </c>
      <c r="Q62" s="47">
        <v>60</v>
      </c>
      <c r="S62" s="21">
        <v>26</v>
      </c>
      <c r="T62" s="47">
        <v>60</v>
      </c>
      <c r="V62" s="21">
        <v>24</v>
      </c>
      <c r="W62" s="47">
        <v>60</v>
      </c>
    </row>
    <row r="63" spans="1:23" x14ac:dyDescent="0.25">
      <c r="A63" s="21" t="s">
        <v>10</v>
      </c>
      <c r="B63" s="17">
        <v>61</v>
      </c>
      <c r="D63" s="21" t="s">
        <v>10</v>
      </c>
      <c r="E63" s="17">
        <v>61</v>
      </c>
      <c r="G63" s="21" t="s">
        <v>10</v>
      </c>
      <c r="H63" s="17">
        <v>61</v>
      </c>
      <c r="J63" s="21">
        <v>20</v>
      </c>
      <c r="K63" s="17">
        <v>61</v>
      </c>
      <c r="L63" s="3"/>
      <c r="M63" s="21" t="s">
        <v>10</v>
      </c>
      <c r="N63" s="47">
        <v>61</v>
      </c>
      <c r="P63" s="21" t="s">
        <v>10</v>
      </c>
      <c r="Q63" s="47">
        <v>61</v>
      </c>
      <c r="S63" s="21" t="s">
        <v>10</v>
      </c>
      <c r="T63" s="47">
        <v>61</v>
      </c>
      <c r="V63" s="21" t="s">
        <v>10</v>
      </c>
      <c r="W63" s="47">
        <v>61</v>
      </c>
    </row>
    <row r="64" spans="1:23" x14ac:dyDescent="0.25">
      <c r="A64" s="21">
        <v>24</v>
      </c>
      <c r="B64" s="17">
        <v>62</v>
      </c>
      <c r="D64" s="21">
        <v>23</v>
      </c>
      <c r="E64" s="17">
        <v>62</v>
      </c>
      <c r="G64" s="21">
        <v>23</v>
      </c>
      <c r="H64" s="17">
        <v>62</v>
      </c>
      <c r="J64" s="21">
        <v>21</v>
      </c>
      <c r="K64" s="17">
        <v>62</v>
      </c>
      <c r="L64" s="3"/>
      <c r="M64" s="21">
        <v>27</v>
      </c>
      <c r="N64" s="47">
        <v>62</v>
      </c>
      <c r="P64" s="21">
        <v>27</v>
      </c>
      <c r="Q64" s="47">
        <v>62</v>
      </c>
      <c r="S64" s="21">
        <v>27</v>
      </c>
      <c r="T64" s="47">
        <v>62</v>
      </c>
      <c r="V64" s="21">
        <v>25</v>
      </c>
      <c r="W64" s="47">
        <v>62</v>
      </c>
    </row>
    <row r="65" spans="1:23" x14ac:dyDescent="0.25">
      <c r="A65" s="21">
        <v>25</v>
      </c>
      <c r="B65" s="17">
        <v>63</v>
      </c>
      <c r="D65" s="21">
        <v>24</v>
      </c>
      <c r="E65" s="17">
        <v>63</v>
      </c>
      <c r="G65" s="21">
        <v>24</v>
      </c>
      <c r="H65" s="17">
        <v>63</v>
      </c>
      <c r="J65" s="21">
        <v>22</v>
      </c>
      <c r="K65" s="17">
        <v>63</v>
      </c>
      <c r="L65" s="3"/>
      <c r="M65" s="21">
        <v>28</v>
      </c>
      <c r="N65" s="47">
        <v>63</v>
      </c>
      <c r="P65" s="21">
        <v>28</v>
      </c>
      <c r="Q65" s="47">
        <v>63</v>
      </c>
      <c r="S65" s="21">
        <v>28</v>
      </c>
      <c r="T65" s="47">
        <v>63</v>
      </c>
      <c r="V65" s="21">
        <v>26</v>
      </c>
      <c r="W65" s="47">
        <v>63</v>
      </c>
    </row>
    <row r="66" spans="1:23" x14ac:dyDescent="0.25">
      <c r="A66" s="21">
        <v>26</v>
      </c>
      <c r="B66" s="17">
        <v>64</v>
      </c>
      <c r="D66" s="21">
        <v>25</v>
      </c>
      <c r="E66" s="17">
        <v>64</v>
      </c>
      <c r="G66" s="21">
        <v>25</v>
      </c>
      <c r="H66" s="17">
        <v>64</v>
      </c>
      <c r="J66" s="21">
        <v>23</v>
      </c>
      <c r="K66" s="17">
        <v>64</v>
      </c>
      <c r="L66" s="3"/>
      <c r="M66" s="21">
        <v>29</v>
      </c>
      <c r="N66" s="47">
        <v>64</v>
      </c>
      <c r="P66" s="21">
        <v>29</v>
      </c>
      <c r="Q66" s="47">
        <v>64</v>
      </c>
      <c r="S66" s="21">
        <v>29</v>
      </c>
      <c r="T66" s="47">
        <v>64</v>
      </c>
      <c r="V66" s="21">
        <v>27</v>
      </c>
      <c r="W66" s="47">
        <v>64</v>
      </c>
    </row>
    <row r="67" spans="1:23" x14ac:dyDescent="0.25">
      <c r="A67" s="21">
        <v>27</v>
      </c>
      <c r="B67" s="17">
        <v>65</v>
      </c>
      <c r="D67" s="21">
        <v>26</v>
      </c>
      <c r="E67" s="17">
        <v>65</v>
      </c>
      <c r="G67" s="21">
        <v>26</v>
      </c>
      <c r="H67" s="17">
        <v>65</v>
      </c>
      <c r="J67" s="21">
        <v>24</v>
      </c>
      <c r="K67" s="17">
        <v>65</v>
      </c>
      <c r="L67" s="3"/>
      <c r="M67" s="21">
        <v>30</v>
      </c>
      <c r="N67" s="47">
        <v>65</v>
      </c>
      <c r="P67" s="21">
        <v>30</v>
      </c>
      <c r="Q67" s="47">
        <v>65</v>
      </c>
      <c r="S67" s="21">
        <v>30</v>
      </c>
      <c r="T67" s="47">
        <v>65</v>
      </c>
      <c r="V67" s="21">
        <v>28</v>
      </c>
      <c r="W67" s="47">
        <v>65</v>
      </c>
    </row>
    <row r="68" spans="1:23" x14ac:dyDescent="0.25">
      <c r="A68" s="21">
        <v>28</v>
      </c>
      <c r="B68" s="17">
        <v>66</v>
      </c>
      <c r="D68" s="21">
        <v>27</v>
      </c>
      <c r="E68" s="17">
        <v>66</v>
      </c>
      <c r="G68" s="21">
        <v>27</v>
      </c>
      <c r="H68" s="17">
        <v>66</v>
      </c>
      <c r="J68" s="21">
        <v>25</v>
      </c>
      <c r="K68" s="17">
        <v>66</v>
      </c>
      <c r="L68" s="3"/>
      <c r="M68" s="21">
        <v>31</v>
      </c>
      <c r="N68" s="47">
        <v>66</v>
      </c>
      <c r="P68" s="21">
        <v>31</v>
      </c>
      <c r="Q68" s="47">
        <v>66</v>
      </c>
      <c r="S68" s="21">
        <v>31</v>
      </c>
      <c r="T68" s="47">
        <v>66</v>
      </c>
      <c r="V68" s="21">
        <v>29</v>
      </c>
      <c r="W68" s="47">
        <v>66</v>
      </c>
    </row>
    <row r="69" spans="1:23" x14ac:dyDescent="0.25">
      <c r="A69" s="21">
        <v>29</v>
      </c>
      <c r="B69" s="16">
        <v>67</v>
      </c>
      <c r="D69" s="21">
        <v>28</v>
      </c>
      <c r="E69" s="16">
        <v>67</v>
      </c>
      <c r="G69" s="21">
        <v>28</v>
      </c>
      <c r="H69" s="16">
        <v>67</v>
      </c>
      <c r="J69" s="21">
        <v>26</v>
      </c>
      <c r="K69" s="16">
        <v>67</v>
      </c>
      <c r="L69" s="3"/>
      <c r="M69" s="21">
        <v>32</v>
      </c>
      <c r="N69" s="48">
        <v>67</v>
      </c>
      <c r="P69" s="21">
        <v>32</v>
      </c>
      <c r="Q69" s="48">
        <v>67</v>
      </c>
      <c r="S69" s="21">
        <v>32</v>
      </c>
      <c r="T69" s="48">
        <v>67</v>
      </c>
      <c r="V69" s="21">
        <v>30</v>
      </c>
      <c r="W69" s="48">
        <v>67</v>
      </c>
    </row>
    <row r="70" spans="1:23" x14ac:dyDescent="0.25">
      <c r="A70" s="21">
        <v>30</v>
      </c>
      <c r="B70" s="16">
        <v>68</v>
      </c>
      <c r="D70" s="21">
        <v>29</v>
      </c>
      <c r="E70" s="16">
        <v>68</v>
      </c>
      <c r="G70" s="21">
        <v>29</v>
      </c>
      <c r="H70" s="16">
        <v>68</v>
      </c>
      <c r="J70" s="21">
        <v>27</v>
      </c>
      <c r="K70" s="16">
        <v>68</v>
      </c>
      <c r="L70" s="3"/>
      <c r="M70" s="21">
        <v>33</v>
      </c>
      <c r="N70" s="48">
        <v>68</v>
      </c>
      <c r="P70" s="21">
        <v>33</v>
      </c>
      <c r="Q70" s="48">
        <v>68</v>
      </c>
      <c r="S70" s="21">
        <v>33</v>
      </c>
      <c r="T70" s="48">
        <v>68</v>
      </c>
      <c r="V70" s="21">
        <v>31</v>
      </c>
      <c r="W70" s="48">
        <v>68</v>
      </c>
    </row>
    <row r="71" spans="1:23" x14ac:dyDescent="0.25">
      <c r="A71" s="22">
        <v>31</v>
      </c>
      <c r="B71" s="16">
        <v>69</v>
      </c>
      <c r="D71" s="22">
        <v>30</v>
      </c>
      <c r="E71" s="16">
        <v>69</v>
      </c>
      <c r="G71" s="22">
        <v>30</v>
      </c>
      <c r="H71" s="16">
        <v>69</v>
      </c>
      <c r="J71" s="22">
        <v>28</v>
      </c>
      <c r="K71" s="16">
        <v>69</v>
      </c>
      <c r="L71" s="3"/>
      <c r="M71" s="22">
        <v>34</v>
      </c>
      <c r="N71" s="48">
        <v>69</v>
      </c>
      <c r="P71" s="22">
        <v>34</v>
      </c>
      <c r="Q71" s="48">
        <v>69</v>
      </c>
      <c r="S71" s="22">
        <v>34</v>
      </c>
      <c r="T71" s="48">
        <v>69</v>
      </c>
      <c r="V71" s="22">
        <v>32</v>
      </c>
      <c r="W71" s="48">
        <v>69</v>
      </c>
    </row>
    <row r="72" spans="1:23" x14ac:dyDescent="0.25">
      <c r="A72" s="21">
        <v>32</v>
      </c>
      <c r="B72" s="16">
        <v>70</v>
      </c>
      <c r="D72" s="21">
        <v>31</v>
      </c>
      <c r="E72" s="16">
        <v>70</v>
      </c>
      <c r="G72" s="21">
        <v>31</v>
      </c>
      <c r="H72" s="16">
        <v>70</v>
      </c>
      <c r="J72" s="21">
        <v>29</v>
      </c>
      <c r="K72" s="16">
        <v>70</v>
      </c>
      <c r="L72" s="3"/>
      <c r="M72" s="21">
        <v>35</v>
      </c>
      <c r="N72" s="48">
        <v>70</v>
      </c>
      <c r="P72" s="21">
        <v>35</v>
      </c>
      <c r="Q72" s="48">
        <v>70</v>
      </c>
      <c r="S72" s="21">
        <v>35</v>
      </c>
      <c r="T72" s="48">
        <v>70</v>
      </c>
      <c r="V72" s="21">
        <v>33</v>
      </c>
      <c r="W72" s="48">
        <v>70</v>
      </c>
    </row>
    <row r="73" spans="1:23" x14ac:dyDescent="0.25">
      <c r="G73" s="24"/>
    </row>
  </sheetData>
  <mergeCells count="8">
    <mergeCell ref="M1:N1"/>
    <mergeCell ref="P1:Q1"/>
    <mergeCell ref="S1:T1"/>
    <mergeCell ref="V1:W1"/>
    <mergeCell ref="A1:B1"/>
    <mergeCell ref="D1:E1"/>
    <mergeCell ref="G1:H1"/>
    <mergeCell ref="J1:K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72"/>
  <sheetViews>
    <sheetView workbookViewId="0">
      <selection activeCell="AB3" sqref="AB3:AB72"/>
    </sheetView>
  </sheetViews>
  <sheetFormatPr defaultRowHeight="15" x14ac:dyDescent="0.25"/>
  <cols>
    <col min="1" max="1" width="5.85546875" customWidth="1"/>
    <col min="2" max="2" width="5.7109375" customWidth="1"/>
    <col min="3" max="3" width="2.140625" customWidth="1"/>
    <col min="4" max="4" width="5.85546875" customWidth="1"/>
    <col min="5" max="5" width="5.28515625" customWidth="1"/>
    <col min="6" max="6" width="2.28515625" customWidth="1"/>
    <col min="7" max="7" width="5.42578125" customWidth="1"/>
    <col min="8" max="8" width="6" customWidth="1"/>
    <col min="9" max="9" width="2" customWidth="1"/>
    <col min="10" max="11" width="4.5703125" customWidth="1"/>
    <col min="12" max="12" width="2.42578125" customWidth="1"/>
    <col min="13" max="13" width="5.28515625" customWidth="1"/>
    <col min="14" max="14" width="3.85546875" customWidth="1"/>
    <col min="15" max="15" width="2.42578125" customWidth="1"/>
    <col min="16" max="16" width="5.28515625" customWidth="1"/>
    <col min="17" max="17" width="4.85546875" customWidth="1"/>
    <col min="18" max="18" width="2.5703125" customWidth="1"/>
    <col min="19" max="19" width="4.7109375" customWidth="1"/>
    <col min="20" max="20" width="4.28515625" customWidth="1"/>
    <col min="21" max="21" width="2" customWidth="1"/>
    <col min="22" max="22" width="5.42578125" customWidth="1"/>
    <col min="23" max="23" width="4.7109375" customWidth="1"/>
  </cols>
  <sheetData>
    <row r="1" spans="1:23" x14ac:dyDescent="0.25">
      <c r="A1" s="240" t="s">
        <v>11</v>
      </c>
      <c r="B1" s="240"/>
      <c r="D1" s="240" t="s">
        <v>12</v>
      </c>
      <c r="E1" s="240"/>
      <c r="G1" s="240" t="s">
        <v>13</v>
      </c>
      <c r="H1" s="240"/>
      <c r="J1" s="240" t="s">
        <v>14</v>
      </c>
      <c r="K1" s="240"/>
      <c r="L1" s="3"/>
      <c r="M1" s="242" t="s">
        <v>16</v>
      </c>
      <c r="N1" s="242"/>
      <c r="P1" s="242" t="s">
        <v>17</v>
      </c>
      <c r="Q1" s="242"/>
      <c r="S1" s="242" t="s">
        <v>18</v>
      </c>
      <c r="T1" s="242"/>
      <c r="V1" s="242" t="s">
        <v>19</v>
      </c>
      <c r="W1" s="242"/>
    </row>
    <row r="2" spans="1:23" x14ac:dyDescent="0.25">
      <c r="A2" s="21">
        <v>0</v>
      </c>
      <c r="B2" s="17">
        <v>0</v>
      </c>
      <c r="D2" s="21">
        <v>0</v>
      </c>
      <c r="E2" s="17">
        <v>0</v>
      </c>
      <c r="G2" s="21">
        <v>0</v>
      </c>
      <c r="H2" s="17">
        <v>0</v>
      </c>
      <c r="J2" s="21">
        <v>0</v>
      </c>
      <c r="K2" s="17">
        <v>0</v>
      </c>
      <c r="L2" s="3"/>
      <c r="M2" s="21">
        <v>0</v>
      </c>
      <c r="N2" s="47">
        <v>0</v>
      </c>
      <c r="P2" s="21">
        <v>0</v>
      </c>
      <c r="Q2" s="47">
        <v>0</v>
      </c>
      <c r="S2" s="21">
        <v>0</v>
      </c>
      <c r="T2" s="47">
        <v>0</v>
      </c>
      <c r="V2" s="21">
        <v>0</v>
      </c>
      <c r="W2" s="47">
        <v>0</v>
      </c>
    </row>
    <row r="3" spans="1:23" x14ac:dyDescent="0.25">
      <c r="A3" s="21">
        <v>145</v>
      </c>
      <c r="B3" s="17">
        <v>1</v>
      </c>
      <c r="D3" s="21">
        <v>140</v>
      </c>
      <c r="E3" s="17">
        <v>1</v>
      </c>
      <c r="G3" s="21">
        <v>130</v>
      </c>
      <c r="H3" s="17">
        <v>1</v>
      </c>
      <c r="J3" s="21">
        <v>118</v>
      </c>
      <c r="K3" s="17">
        <v>1</v>
      </c>
      <c r="L3" s="3"/>
      <c r="M3" s="21">
        <v>116</v>
      </c>
      <c r="N3" s="47">
        <v>1</v>
      </c>
      <c r="P3" s="21">
        <v>116</v>
      </c>
      <c r="Q3" s="47">
        <v>1</v>
      </c>
      <c r="S3" s="21">
        <v>116</v>
      </c>
      <c r="T3" s="47">
        <v>1</v>
      </c>
      <c r="V3" s="21">
        <v>107</v>
      </c>
      <c r="W3" s="47">
        <v>1</v>
      </c>
    </row>
    <row r="4" spans="1:23" x14ac:dyDescent="0.25">
      <c r="A4" s="22">
        <v>149</v>
      </c>
      <c r="B4" s="17">
        <v>2</v>
      </c>
      <c r="D4" s="21">
        <v>144</v>
      </c>
      <c r="E4" s="17">
        <v>2</v>
      </c>
      <c r="G4" s="21">
        <v>134</v>
      </c>
      <c r="H4" s="17">
        <v>2</v>
      </c>
      <c r="J4" s="21">
        <v>121</v>
      </c>
      <c r="K4" s="17">
        <v>2</v>
      </c>
      <c r="L4" s="3"/>
      <c r="M4" s="22">
        <v>119</v>
      </c>
      <c r="N4" s="47">
        <v>2</v>
      </c>
      <c r="P4" s="22">
        <v>119</v>
      </c>
      <c r="Q4" s="47">
        <v>2</v>
      </c>
      <c r="S4" s="22">
        <v>119</v>
      </c>
      <c r="T4" s="47">
        <v>2</v>
      </c>
      <c r="V4" s="22">
        <v>110</v>
      </c>
      <c r="W4" s="47">
        <v>2</v>
      </c>
    </row>
    <row r="5" spans="1:23" x14ac:dyDescent="0.25">
      <c r="A5" s="21">
        <v>153</v>
      </c>
      <c r="B5" s="17">
        <v>3</v>
      </c>
      <c r="D5" s="21">
        <v>148</v>
      </c>
      <c r="E5" s="17">
        <v>3</v>
      </c>
      <c r="G5" s="21">
        <v>137</v>
      </c>
      <c r="H5" s="17">
        <v>3</v>
      </c>
      <c r="J5" s="21">
        <v>124</v>
      </c>
      <c r="K5" s="17">
        <v>3</v>
      </c>
      <c r="L5" s="3"/>
      <c r="M5" s="21">
        <v>122</v>
      </c>
      <c r="N5" s="47">
        <v>3</v>
      </c>
      <c r="P5" s="21">
        <v>122</v>
      </c>
      <c r="Q5" s="47">
        <v>3</v>
      </c>
      <c r="S5" s="21">
        <v>122</v>
      </c>
      <c r="T5" s="47">
        <v>3</v>
      </c>
      <c r="V5" s="21">
        <v>113</v>
      </c>
      <c r="W5" s="47">
        <v>3</v>
      </c>
    </row>
    <row r="6" spans="1:23" x14ac:dyDescent="0.25">
      <c r="A6" s="21">
        <v>157</v>
      </c>
      <c r="B6" s="17">
        <v>4</v>
      </c>
      <c r="D6" s="21">
        <v>152</v>
      </c>
      <c r="E6" s="17">
        <v>4</v>
      </c>
      <c r="G6" s="21">
        <v>140</v>
      </c>
      <c r="H6" s="17">
        <v>4</v>
      </c>
      <c r="J6" s="21">
        <v>127</v>
      </c>
      <c r="K6" s="17">
        <v>4</v>
      </c>
      <c r="L6" s="3"/>
      <c r="M6" s="21">
        <v>125</v>
      </c>
      <c r="N6" s="47">
        <v>4</v>
      </c>
      <c r="P6" s="21">
        <v>125</v>
      </c>
      <c r="Q6" s="47">
        <v>4</v>
      </c>
      <c r="S6" s="21">
        <v>125</v>
      </c>
      <c r="T6" s="47">
        <v>4</v>
      </c>
      <c r="V6" s="21">
        <v>116</v>
      </c>
      <c r="W6" s="47">
        <v>4</v>
      </c>
    </row>
    <row r="7" spans="1:23" x14ac:dyDescent="0.25">
      <c r="A7" s="21">
        <v>161</v>
      </c>
      <c r="B7" s="17">
        <v>5</v>
      </c>
      <c r="D7" s="21">
        <v>156</v>
      </c>
      <c r="E7" s="17">
        <v>5</v>
      </c>
      <c r="G7" s="21">
        <v>143</v>
      </c>
      <c r="H7" s="17">
        <v>5</v>
      </c>
      <c r="J7" s="21">
        <v>130</v>
      </c>
      <c r="K7" s="17">
        <v>5</v>
      </c>
      <c r="L7" s="3"/>
      <c r="M7" s="21">
        <v>128</v>
      </c>
      <c r="N7" s="47">
        <v>5</v>
      </c>
      <c r="P7" s="21">
        <v>128</v>
      </c>
      <c r="Q7" s="47">
        <v>5</v>
      </c>
      <c r="S7" s="21">
        <v>128</v>
      </c>
      <c r="T7" s="47">
        <v>5</v>
      </c>
      <c r="V7" s="21">
        <v>119</v>
      </c>
      <c r="W7" s="47">
        <v>5</v>
      </c>
    </row>
    <row r="8" spans="1:23" x14ac:dyDescent="0.25">
      <c r="A8" s="21">
        <v>164</v>
      </c>
      <c r="B8" s="17">
        <v>6</v>
      </c>
      <c r="D8" s="21">
        <v>159</v>
      </c>
      <c r="E8" s="17">
        <v>6</v>
      </c>
      <c r="G8" s="21">
        <v>146</v>
      </c>
      <c r="H8" s="17">
        <v>6</v>
      </c>
      <c r="J8" s="21">
        <v>133</v>
      </c>
      <c r="K8" s="17">
        <v>6</v>
      </c>
      <c r="L8" s="3"/>
      <c r="M8" s="21">
        <v>131</v>
      </c>
      <c r="N8" s="47">
        <v>6</v>
      </c>
      <c r="P8" s="21">
        <v>131</v>
      </c>
      <c r="Q8" s="47">
        <v>6</v>
      </c>
      <c r="S8" s="21">
        <v>131</v>
      </c>
      <c r="T8" s="47">
        <v>6</v>
      </c>
      <c r="V8" s="21">
        <v>122</v>
      </c>
      <c r="W8" s="47">
        <v>6</v>
      </c>
    </row>
    <row r="9" spans="1:23" x14ac:dyDescent="0.25">
      <c r="A9" s="21">
        <v>167</v>
      </c>
      <c r="B9" s="17">
        <v>7</v>
      </c>
      <c r="D9" s="21">
        <v>162</v>
      </c>
      <c r="E9" s="17">
        <v>7</v>
      </c>
      <c r="G9" s="21">
        <v>149</v>
      </c>
      <c r="H9" s="17">
        <v>7</v>
      </c>
      <c r="J9" s="21">
        <v>136</v>
      </c>
      <c r="K9" s="17">
        <v>7</v>
      </c>
      <c r="L9" s="3"/>
      <c r="M9" s="21">
        <v>134</v>
      </c>
      <c r="N9" s="47">
        <v>7</v>
      </c>
      <c r="P9" s="21">
        <v>134</v>
      </c>
      <c r="Q9" s="47">
        <v>7</v>
      </c>
      <c r="S9" s="21">
        <v>134</v>
      </c>
      <c r="T9" s="47">
        <v>7</v>
      </c>
      <c r="V9" s="21">
        <v>124</v>
      </c>
      <c r="W9" s="47">
        <v>7</v>
      </c>
    </row>
    <row r="10" spans="1:23" x14ac:dyDescent="0.25">
      <c r="A10" s="21">
        <v>170</v>
      </c>
      <c r="B10" s="17">
        <v>8</v>
      </c>
      <c r="D10" s="21">
        <v>165</v>
      </c>
      <c r="E10" s="17">
        <v>8</v>
      </c>
      <c r="G10" s="21">
        <v>152</v>
      </c>
      <c r="H10" s="17">
        <v>8</v>
      </c>
      <c r="J10" s="21">
        <v>139</v>
      </c>
      <c r="K10" s="17">
        <v>8</v>
      </c>
      <c r="L10" s="3"/>
      <c r="M10" s="21">
        <v>137</v>
      </c>
      <c r="N10" s="47">
        <v>8</v>
      </c>
      <c r="P10" s="21">
        <v>137</v>
      </c>
      <c r="Q10" s="47">
        <v>8</v>
      </c>
      <c r="S10" s="21">
        <v>137</v>
      </c>
      <c r="T10" s="47">
        <v>8</v>
      </c>
      <c r="V10" s="21">
        <v>126</v>
      </c>
      <c r="W10" s="47">
        <v>8</v>
      </c>
    </row>
    <row r="11" spans="1:23" x14ac:dyDescent="0.25">
      <c r="A11" s="21">
        <v>173</v>
      </c>
      <c r="B11" s="17">
        <v>9</v>
      </c>
      <c r="D11" s="21">
        <v>168</v>
      </c>
      <c r="E11" s="17">
        <v>9</v>
      </c>
      <c r="G11" s="21">
        <v>155</v>
      </c>
      <c r="H11" s="17">
        <v>9</v>
      </c>
      <c r="J11" s="21">
        <v>142</v>
      </c>
      <c r="K11" s="17">
        <v>9</v>
      </c>
      <c r="L11" s="3"/>
      <c r="M11" s="21">
        <v>140</v>
      </c>
      <c r="N11" s="47">
        <v>9</v>
      </c>
      <c r="P11" s="21">
        <v>140</v>
      </c>
      <c r="Q11" s="47">
        <v>9</v>
      </c>
      <c r="S11" s="21">
        <v>140</v>
      </c>
      <c r="T11" s="47">
        <v>9</v>
      </c>
      <c r="V11" s="21">
        <v>128</v>
      </c>
      <c r="W11" s="47">
        <v>9</v>
      </c>
    </row>
    <row r="12" spans="1:23" x14ac:dyDescent="0.25">
      <c r="A12" s="21">
        <v>176</v>
      </c>
      <c r="B12" s="17">
        <v>10</v>
      </c>
      <c r="D12" s="21">
        <v>171</v>
      </c>
      <c r="E12" s="17">
        <v>10</v>
      </c>
      <c r="G12" s="21">
        <v>158</v>
      </c>
      <c r="H12" s="17">
        <v>10</v>
      </c>
      <c r="J12" s="21">
        <v>145</v>
      </c>
      <c r="K12" s="17">
        <v>10</v>
      </c>
      <c r="L12" s="3"/>
      <c r="M12" s="21">
        <v>143</v>
      </c>
      <c r="N12" s="47">
        <v>10</v>
      </c>
      <c r="P12" s="21">
        <v>143</v>
      </c>
      <c r="Q12" s="47">
        <v>10</v>
      </c>
      <c r="S12" s="21">
        <v>143</v>
      </c>
      <c r="T12" s="47">
        <v>10</v>
      </c>
      <c r="V12" s="21">
        <v>130</v>
      </c>
      <c r="W12" s="47">
        <v>10</v>
      </c>
    </row>
    <row r="13" spans="1:23" x14ac:dyDescent="0.25">
      <c r="A13" s="21">
        <v>179</v>
      </c>
      <c r="B13" s="17">
        <v>11</v>
      </c>
      <c r="D13" s="21">
        <v>174</v>
      </c>
      <c r="E13" s="17">
        <v>11</v>
      </c>
      <c r="G13" s="21">
        <v>161</v>
      </c>
      <c r="H13" s="17">
        <v>11</v>
      </c>
      <c r="J13" s="21">
        <v>148</v>
      </c>
      <c r="K13" s="17">
        <v>11</v>
      </c>
      <c r="L13" s="3"/>
      <c r="M13" s="21">
        <v>146</v>
      </c>
      <c r="N13" s="47">
        <v>11</v>
      </c>
      <c r="P13" s="21">
        <v>146</v>
      </c>
      <c r="Q13" s="47">
        <v>11</v>
      </c>
      <c r="S13" s="21">
        <v>146</v>
      </c>
      <c r="T13" s="47">
        <v>11</v>
      </c>
      <c r="V13" s="21">
        <v>132</v>
      </c>
      <c r="W13" s="47">
        <v>11</v>
      </c>
    </row>
    <row r="14" spans="1:23" x14ac:dyDescent="0.25">
      <c r="A14" s="21">
        <v>182</v>
      </c>
      <c r="B14" s="17">
        <v>12</v>
      </c>
      <c r="D14" s="21">
        <v>177</v>
      </c>
      <c r="E14" s="17">
        <v>12</v>
      </c>
      <c r="G14" s="21">
        <v>164</v>
      </c>
      <c r="H14" s="17">
        <v>12</v>
      </c>
      <c r="J14" s="21">
        <v>151</v>
      </c>
      <c r="K14" s="17">
        <v>12</v>
      </c>
      <c r="L14" s="3"/>
      <c r="M14" s="21">
        <v>148</v>
      </c>
      <c r="N14" s="47">
        <v>12</v>
      </c>
      <c r="P14" s="21">
        <v>148</v>
      </c>
      <c r="Q14" s="47">
        <v>12</v>
      </c>
      <c r="S14" s="21">
        <v>148</v>
      </c>
      <c r="T14" s="47">
        <v>12</v>
      </c>
      <c r="V14" s="21">
        <v>134</v>
      </c>
      <c r="W14" s="47">
        <v>12</v>
      </c>
    </row>
    <row r="15" spans="1:23" x14ac:dyDescent="0.25">
      <c r="A15" s="21">
        <v>185</v>
      </c>
      <c r="B15" s="17">
        <v>13</v>
      </c>
      <c r="D15" s="21">
        <v>180</v>
      </c>
      <c r="E15" s="17">
        <v>13</v>
      </c>
      <c r="G15" s="21">
        <v>167</v>
      </c>
      <c r="H15" s="17">
        <v>13</v>
      </c>
      <c r="J15" s="21">
        <v>154</v>
      </c>
      <c r="K15" s="17">
        <v>13</v>
      </c>
      <c r="L15" s="3"/>
      <c r="M15" s="21">
        <v>150</v>
      </c>
      <c r="N15" s="47">
        <v>13</v>
      </c>
      <c r="P15" s="21">
        <v>150</v>
      </c>
      <c r="Q15" s="47">
        <v>13</v>
      </c>
      <c r="S15" s="21">
        <v>150</v>
      </c>
      <c r="T15" s="47">
        <v>13</v>
      </c>
      <c r="V15" s="21">
        <v>136</v>
      </c>
      <c r="W15" s="47">
        <v>13</v>
      </c>
    </row>
    <row r="16" spans="1:23" x14ac:dyDescent="0.25">
      <c r="A16" s="21">
        <v>187</v>
      </c>
      <c r="B16" s="17">
        <v>14</v>
      </c>
      <c r="D16" s="21">
        <v>182</v>
      </c>
      <c r="E16" s="17">
        <v>14</v>
      </c>
      <c r="G16" s="21">
        <v>170</v>
      </c>
      <c r="H16" s="17">
        <v>14</v>
      </c>
      <c r="J16" s="21">
        <v>157</v>
      </c>
      <c r="K16" s="17">
        <v>14</v>
      </c>
      <c r="L16" s="3"/>
      <c r="M16" s="21">
        <v>152</v>
      </c>
      <c r="N16" s="47">
        <v>14</v>
      </c>
      <c r="P16" s="21">
        <v>152</v>
      </c>
      <c r="Q16" s="47">
        <v>14</v>
      </c>
      <c r="S16" s="21">
        <v>152</v>
      </c>
      <c r="T16" s="47">
        <v>14</v>
      </c>
      <c r="V16" s="21">
        <v>138</v>
      </c>
      <c r="W16" s="47">
        <v>14</v>
      </c>
    </row>
    <row r="17" spans="1:23" x14ac:dyDescent="0.25">
      <c r="A17" s="21">
        <v>189</v>
      </c>
      <c r="B17" s="17">
        <v>15</v>
      </c>
      <c r="D17" s="21">
        <v>184</v>
      </c>
      <c r="E17" s="17">
        <v>15</v>
      </c>
      <c r="G17" s="21">
        <v>173</v>
      </c>
      <c r="H17" s="17">
        <v>15</v>
      </c>
      <c r="J17" s="21">
        <v>160</v>
      </c>
      <c r="K17" s="17">
        <v>15</v>
      </c>
      <c r="L17" s="3"/>
      <c r="M17" s="21">
        <v>154</v>
      </c>
      <c r="N17" s="47">
        <v>15</v>
      </c>
      <c r="P17" s="21">
        <v>154</v>
      </c>
      <c r="Q17" s="47">
        <v>15</v>
      </c>
      <c r="S17" s="21">
        <v>154</v>
      </c>
      <c r="T17" s="47">
        <v>15</v>
      </c>
      <c r="V17" s="21">
        <v>140</v>
      </c>
      <c r="W17" s="47">
        <v>15</v>
      </c>
    </row>
    <row r="18" spans="1:23" x14ac:dyDescent="0.25">
      <c r="A18" s="21">
        <v>191</v>
      </c>
      <c r="B18" s="17">
        <v>16</v>
      </c>
      <c r="D18" s="21">
        <v>186</v>
      </c>
      <c r="E18" s="17">
        <v>16</v>
      </c>
      <c r="G18" s="21">
        <v>176</v>
      </c>
      <c r="H18" s="17">
        <v>16</v>
      </c>
      <c r="J18" s="21">
        <v>162</v>
      </c>
      <c r="K18" s="17">
        <v>16</v>
      </c>
      <c r="L18" s="3"/>
      <c r="M18" s="21">
        <v>156</v>
      </c>
      <c r="N18" s="47">
        <v>16</v>
      </c>
      <c r="P18" s="21">
        <v>156</v>
      </c>
      <c r="Q18" s="47">
        <v>16</v>
      </c>
      <c r="S18" s="21">
        <v>156</v>
      </c>
      <c r="T18" s="47">
        <v>16</v>
      </c>
      <c r="V18" s="21">
        <v>142</v>
      </c>
      <c r="W18" s="47">
        <v>16</v>
      </c>
    </row>
    <row r="19" spans="1:23" x14ac:dyDescent="0.25">
      <c r="A19" s="21">
        <v>193</v>
      </c>
      <c r="B19" s="17">
        <v>17</v>
      </c>
      <c r="D19" s="21">
        <v>188</v>
      </c>
      <c r="E19" s="17">
        <v>17</v>
      </c>
      <c r="G19" s="21">
        <v>178</v>
      </c>
      <c r="H19" s="17">
        <v>17</v>
      </c>
      <c r="J19" s="21">
        <v>164</v>
      </c>
      <c r="K19" s="17">
        <v>17</v>
      </c>
      <c r="L19" s="3"/>
      <c r="M19" s="21">
        <v>158</v>
      </c>
      <c r="N19" s="47">
        <v>17</v>
      </c>
      <c r="P19" s="21">
        <v>158</v>
      </c>
      <c r="Q19" s="47">
        <v>17</v>
      </c>
      <c r="S19" s="21">
        <v>158</v>
      </c>
      <c r="T19" s="47">
        <v>17</v>
      </c>
      <c r="V19" s="21">
        <v>144</v>
      </c>
      <c r="W19" s="47">
        <v>17</v>
      </c>
    </row>
    <row r="20" spans="1:23" x14ac:dyDescent="0.25">
      <c r="A20" s="21">
        <v>195</v>
      </c>
      <c r="B20" s="17">
        <v>18</v>
      </c>
      <c r="D20" s="21">
        <v>190</v>
      </c>
      <c r="E20" s="17">
        <v>18</v>
      </c>
      <c r="G20" s="21">
        <v>180</v>
      </c>
      <c r="H20" s="17">
        <v>18</v>
      </c>
      <c r="J20" s="21">
        <v>166</v>
      </c>
      <c r="K20" s="17">
        <v>18</v>
      </c>
      <c r="L20" s="3"/>
      <c r="M20" s="21">
        <v>160</v>
      </c>
      <c r="N20" s="47">
        <v>18</v>
      </c>
      <c r="P20" s="21">
        <v>160</v>
      </c>
      <c r="Q20" s="47">
        <v>18</v>
      </c>
      <c r="S20" s="21">
        <v>160</v>
      </c>
      <c r="T20" s="47">
        <v>18</v>
      </c>
      <c r="V20" s="21">
        <v>146</v>
      </c>
      <c r="W20" s="47">
        <v>18</v>
      </c>
    </row>
    <row r="21" spans="1:23" x14ac:dyDescent="0.25">
      <c r="A21" s="21">
        <v>197</v>
      </c>
      <c r="B21" s="17">
        <v>19</v>
      </c>
      <c r="D21" s="21">
        <v>192</v>
      </c>
      <c r="E21" s="17">
        <v>19</v>
      </c>
      <c r="G21" s="21">
        <v>182</v>
      </c>
      <c r="H21" s="17">
        <v>19</v>
      </c>
      <c r="J21" s="21">
        <v>168</v>
      </c>
      <c r="K21" s="17">
        <v>19</v>
      </c>
      <c r="L21" s="3"/>
      <c r="M21" s="21">
        <v>162</v>
      </c>
      <c r="N21" s="47">
        <v>19</v>
      </c>
      <c r="P21" s="21">
        <v>162</v>
      </c>
      <c r="Q21" s="47">
        <v>19</v>
      </c>
      <c r="S21" s="21">
        <v>162</v>
      </c>
      <c r="T21" s="47">
        <v>19</v>
      </c>
      <c r="V21" s="21">
        <v>148</v>
      </c>
      <c r="W21" s="47">
        <v>19</v>
      </c>
    </row>
    <row r="22" spans="1:23" x14ac:dyDescent="0.25">
      <c r="A22" s="21">
        <v>199</v>
      </c>
      <c r="B22" s="17">
        <v>20</v>
      </c>
      <c r="D22" s="21">
        <v>194</v>
      </c>
      <c r="E22" s="17">
        <v>20</v>
      </c>
      <c r="G22" s="21">
        <v>184</v>
      </c>
      <c r="H22" s="17">
        <v>20</v>
      </c>
      <c r="J22" s="21">
        <v>170</v>
      </c>
      <c r="K22" s="17">
        <v>20</v>
      </c>
      <c r="L22" s="3"/>
      <c r="M22" s="21">
        <v>164</v>
      </c>
      <c r="N22" s="47">
        <v>20</v>
      </c>
      <c r="P22" s="21">
        <v>164</v>
      </c>
      <c r="Q22" s="47">
        <v>20</v>
      </c>
      <c r="S22" s="21">
        <v>164</v>
      </c>
      <c r="T22" s="47">
        <v>20</v>
      </c>
      <c r="V22" s="21">
        <v>150</v>
      </c>
      <c r="W22" s="47">
        <v>20</v>
      </c>
    </row>
    <row r="23" spans="1:23" x14ac:dyDescent="0.25">
      <c r="A23" s="21">
        <v>201</v>
      </c>
      <c r="B23" s="17">
        <v>21</v>
      </c>
      <c r="D23" s="21">
        <v>196</v>
      </c>
      <c r="E23" s="17">
        <v>21</v>
      </c>
      <c r="G23" s="21">
        <v>186</v>
      </c>
      <c r="H23" s="17">
        <v>21</v>
      </c>
      <c r="J23" s="21">
        <v>172</v>
      </c>
      <c r="K23" s="17">
        <v>21</v>
      </c>
      <c r="L23" s="3"/>
      <c r="M23" s="21">
        <v>166</v>
      </c>
      <c r="N23" s="47">
        <v>21</v>
      </c>
      <c r="P23" s="21">
        <v>166</v>
      </c>
      <c r="Q23" s="47">
        <v>21</v>
      </c>
      <c r="S23" s="21">
        <v>166</v>
      </c>
      <c r="T23" s="47">
        <v>21</v>
      </c>
      <c r="V23" s="21">
        <v>152</v>
      </c>
      <c r="W23" s="47">
        <v>21</v>
      </c>
    </row>
    <row r="24" spans="1:23" x14ac:dyDescent="0.25">
      <c r="A24" s="21">
        <v>203</v>
      </c>
      <c r="B24" s="17">
        <v>22</v>
      </c>
      <c r="D24" s="21">
        <v>198</v>
      </c>
      <c r="E24" s="17">
        <v>22</v>
      </c>
      <c r="G24" s="21">
        <v>188</v>
      </c>
      <c r="H24" s="17">
        <v>22</v>
      </c>
      <c r="J24" s="21">
        <v>174</v>
      </c>
      <c r="K24" s="17">
        <v>22</v>
      </c>
      <c r="L24" s="3"/>
      <c r="M24" s="21">
        <v>168</v>
      </c>
      <c r="N24" s="47">
        <v>22</v>
      </c>
      <c r="P24" s="21">
        <v>168</v>
      </c>
      <c r="Q24" s="47">
        <v>22</v>
      </c>
      <c r="S24" s="21">
        <v>168</v>
      </c>
      <c r="T24" s="47">
        <v>22</v>
      </c>
      <c r="V24" s="21">
        <v>154</v>
      </c>
      <c r="W24" s="47">
        <v>22</v>
      </c>
    </row>
    <row r="25" spans="1:23" x14ac:dyDescent="0.25">
      <c r="A25" s="21">
        <v>205</v>
      </c>
      <c r="B25" s="17">
        <v>23</v>
      </c>
      <c r="D25" s="21">
        <v>200</v>
      </c>
      <c r="E25" s="17">
        <v>23</v>
      </c>
      <c r="G25" s="21">
        <v>190</v>
      </c>
      <c r="H25" s="17">
        <v>23</v>
      </c>
      <c r="J25" s="21">
        <v>176</v>
      </c>
      <c r="K25" s="17">
        <v>23</v>
      </c>
      <c r="L25" s="3"/>
      <c r="M25" s="21">
        <v>170</v>
      </c>
      <c r="N25" s="47">
        <v>23</v>
      </c>
      <c r="P25" s="21">
        <v>170</v>
      </c>
      <c r="Q25" s="47">
        <v>23</v>
      </c>
      <c r="S25" s="21">
        <v>170</v>
      </c>
      <c r="T25" s="47">
        <v>23</v>
      </c>
      <c r="V25" s="21">
        <v>156</v>
      </c>
      <c r="W25" s="47">
        <v>23</v>
      </c>
    </row>
    <row r="26" spans="1:23" x14ac:dyDescent="0.25">
      <c r="A26" s="21">
        <v>207</v>
      </c>
      <c r="B26" s="17">
        <v>24</v>
      </c>
      <c r="D26" s="21">
        <v>202</v>
      </c>
      <c r="E26" s="17">
        <v>24</v>
      </c>
      <c r="G26" s="21">
        <v>192</v>
      </c>
      <c r="H26" s="17">
        <v>24</v>
      </c>
      <c r="J26" s="21">
        <v>178</v>
      </c>
      <c r="K26" s="17">
        <v>24</v>
      </c>
      <c r="L26" s="3"/>
      <c r="M26" s="21">
        <v>172</v>
      </c>
      <c r="N26" s="47">
        <v>24</v>
      </c>
      <c r="P26" s="21">
        <v>172</v>
      </c>
      <c r="Q26" s="47">
        <v>24</v>
      </c>
      <c r="S26" s="21">
        <v>172</v>
      </c>
      <c r="T26" s="47">
        <v>24</v>
      </c>
      <c r="V26" s="21">
        <v>158</v>
      </c>
      <c r="W26" s="47">
        <v>24</v>
      </c>
    </row>
    <row r="27" spans="1:23" x14ac:dyDescent="0.25">
      <c r="A27" s="21">
        <v>209</v>
      </c>
      <c r="B27" s="17">
        <v>25</v>
      </c>
      <c r="D27" s="21">
        <v>204</v>
      </c>
      <c r="E27" s="17">
        <v>25</v>
      </c>
      <c r="G27" s="21">
        <v>194</v>
      </c>
      <c r="H27" s="17">
        <v>25</v>
      </c>
      <c r="J27" s="21">
        <v>180</v>
      </c>
      <c r="K27" s="17">
        <v>25</v>
      </c>
      <c r="L27" s="3"/>
      <c r="M27" s="21">
        <v>174</v>
      </c>
      <c r="N27" s="47">
        <v>25</v>
      </c>
      <c r="P27" s="21">
        <v>174</v>
      </c>
      <c r="Q27" s="47">
        <v>25</v>
      </c>
      <c r="S27" s="21">
        <v>174</v>
      </c>
      <c r="T27" s="47">
        <v>25</v>
      </c>
      <c r="V27" s="21">
        <v>160</v>
      </c>
      <c r="W27" s="47">
        <v>25</v>
      </c>
    </row>
    <row r="28" spans="1:23" x14ac:dyDescent="0.25">
      <c r="A28" s="21">
        <v>211</v>
      </c>
      <c r="B28" s="17">
        <v>26</v>
      </c>
      <c r="D28" s="21">
        <v>206</v>
      </c>
      <c r="E28" s="17">
        <v>26</v>
      </c>
      <c r="G28" s="21">
        <v>196</v>
      </c>
      <c r="H28" s="17">
        <v>26</v>
      </c>
      <c r="J28" s="21">
        <v>182</v>
      </c>
      <c r="K28" s="17">
        <v>26</v>
      </c>
      <c r="L28" s="3"/>
      <c r="M28" s="21">
        <v>176</v>
      </c>
      <c r="N28" s="47">
        <v>26</v>
      </c>
      <c r="P28" s="21">
        <v>176</v>
      </c>
      <c r="Q28" s="47">
        <v>26</v>
      </c>
      <c r="S28" s="21">
        <v>176</v>
      </c>
      <c r="T28" s="47">
        <v>26</v>
      </c>
      <c r="V28" s="21">
        <v>162</v>
      </c>
      <c r="W28" s="47">
        <v>26</v>
      </c>
    </row>
    <row r="29" spans="1:23" x14ac:dyDescent="0.25">
      <c r="A29" s="21">
        <v>212</v>
      </c>
      <c r="B29" s="17">
        <v>27</v>
      </c>
      <c r="D29" s="21">
        <v>207</v>
      </c>
      <c r="E29" s="17">
        <v>27</v>
      </c>
      <c r="G29" s="21">
        <v>198</v>
      </c>
      <c r="H29" s="17">
        <v>27</v>
      </c>
      <c r="J29" s="21">
        <v>184</v>
      </c>
      <c r="K29" s="17">
        <v>27</v>
      </c>
      <c r="L29" s="3"/>
      <c r="M29" s="21">
        <v>178</v>
      </c>
      <c r="N29" s="47">
        <v>27</v>
      </c>
      <c r="P29" s="21">
        <v>178</v>
      </c>
      <c r="Q29" s="47">
        <v>27</v>
      </c>
      <c r="S29" s="21">
        <v>178</v>
      </c>
      <c r="T29" s="47">
        <v>27</v>
      </c>
      <c r="V29" s="21">
        <v>164</v>
      </c>
      <c r="W29" s="47">
        <v>27</v>
      </c>
    </row>
    <row r="30" spans="1:23" x14ac:dyDescent="0.25">
      <c r="A30" s="21">
        <v>213</v>
      </c>
      <c r="B30" s="17">
        <v>28</v>
      </c>
      <c r="D30" s="21">
        <v>208</v>
      </c>
      <c r="E30" s="17">
        <v>28</v>
      </c>
      <c r="G30" s="21">
        <v>200</v>
      </c>
      <c r="H30" s="17">
        <v>28</v>
      </c>
      <c r="J30" s="21">
        <v>186</v>
      </c>
      <c r="K30" s="17">
        <v>28</v>
      </c>
      <c r="L30" s="3"/>
      <c r="M30" s="21">
        <v>180</v>
      </c>
      <c r="N30" s="47">
        <v>28</v>
      </c>
      <c r="P30" s="21">
        <v>180</v>
      </c>
      <c r="Q30" s="47">
        <v>28</v>
      </c>
      <c r="S30" s="21">
        <v>180</v>
      </c>
      <c r="T30" s="47">
        <v>28</v>
      </c>
      <c r="V30" s="21">
        <v>166</v>
      </c>
      <c r="W30" s="47">
        <v>28</v>
      </c>
    </row>
    <row r="31" spans="1:23" x14ac:dyDescent="0.25">
      <c r="A31" s="21">
        <v>214</v>
      </c>
      <c r="B31" s="17">
        <v>29</v>
      </c>
      <c r="D31" s="21">
        <v>209</v>
      </c>
      <c r="E31" s="17">
        <v>29</v>
      </c>
      <c r="G31" s="21">
        <v>202</v>
      </c>
      <c r="H31" s="17">
        <v>29</v>
      </c>
      <c r="J31" s="21">
        <v>188</v>
      </c>
      <c r="K31" s="17">
        <v>29</v>
      </c>
      <c r="L31" s="3"/>
      <c r="M31" s="21">
        <v>182</v>
      </c>
      <c r="N31" s="47">
        <v>29</v>
      </c>
      <c r="P31" s="21">
        <v>182</v>
      </c>
      <c r="Q31" s="47">
        <v>29</v>
      </c>
      <c r="S31" s="21">
        <v>182</v>
      </c>
      <c r="T31" s="47">
        <v>29</v>
      </c>
      <c r="V31" s="21">
        <v>168</v>
      </c>
      <c r="W31" s="47">
        <v>29</v>
      </c>
    </row>
    <row r="32" spans="1:23" x14ac:dyDescent="0.25">
      <c r="A32" s="21">
        <v>215</v>
      </c>
      <c r="B32" s="17">
        <v>30</v>
      </c>
      <c r="D32" s="21">
        <v>210</v>
      </c>
      <c r="E32" s="17">
        <v>30</v>
      </c>
      <c r="G32" s="21">
        <v>204</v>
      </c>
      <c r="H32" s="17">
        <v>30</v>
      </c>
      <c r="J32" s="21">
        <v>190</v>
      </c>
      <c r="K32" s="17">
        <v>30</v>
      </c>
      <c r="L32" s="3"/>
      <c r="M32" s="21">
        <v>184</v>
      </c>
      <c r="N32" s="47">
        <v>30</v>
      </c>
      <c r="P32" s="21">
        <v>184</v>
      </c>
      <c r="Q32" s="47">
        <v>30</v>
      </c>
      <c r="S32" s="21">
        <v>184</v>
      </c>
      <c r="T32" s="47">
        <v>30</v>
      </c>
      <c r="V32" s="21">
        <v>170</v>
      </c>
      <c r="W32" s="47">
        <v>30</v>
      </c>
    </row>
    <row r="33" spans="1:23" x14ac:dyDescent="0.25">
      <c r="A33" s="21">
        <v>216</v>
      </c>
      <c r="B33" s="17">
        <v>31</v>
      </c>
      <c r="D33" s="21">
        <v>211</v>
      </c>
      <c r="E33" s="17">
        <v>31</v>
      </c>
      <c r="G33" s="21">
        <v>206</v>
      </c>
      <c r="H33" s="17">
        <v>31</v>
      </c>
      <c r="J33" s="21">
        <v>192</v>
      </c>
      <c r="K33" s="17">
        <v>31</v>
      </c>
      <c r="L33" s="3"/>
      <c r="M33" s="21">
        <v>186</v>
      </c>
      <c r="N33" s="47">
        <v>31</v>
      </c>
      <c r="P33" s="21">
        <v>186</v>
      </c>
      <c r="Q33" s="47">
        <v>31</v>
      </c>
      <c r="S33" s="21">
        <v>186</v>
      </c>
      <c r="T33" s="47">
        <v>31</v>
      </c>
      <c r="V33" s="21">
        <v>172</v>
      </c>
      <c r="W33" s="47">
        <v>31</v>
      </c>
    </row>
    <row r="34" spans="1:23" x14ac:dyDescent="0.25">
      <c r="A34" s="21">
        <v>217</v>
      </c>
      <c r="B34" s="17">
        <v>32</v>
      </c>
      <c r="D34" s="21">
        <v>212</v>
      </c>
      <c r="E34" s="17">
        <v>32</v>
      </c>
      <c r="G34" s="21">
        <v>207</v>
      </c>
      <c r="H34" s="17">
        <v>32</v>
      </c>
      <c r="J34" s="21">
        <v>194</v>
      </c>
      <c r="K34" s="17">
        <v>32</v>
      </c>
      <c r="L34" s="3"/>
      <c r="M34" s="21">
        <v>188</v>
      </c>
      <c r="N34" s="47">
        <v>32</v>
      </c>
      <c r="P34" s="21">
        <v>188</v>
      </c>
      <c r="Q34" s="47">
        <v>32</v>
      </c>
      <c r="S34" s="21">
        <v>188</v>
      </c>
      <c r="T34" s="47">
        <v>32</v>
      </c>
      <c r="V34" s="21">
        <v>174</v>
      </c>
      <c r="W34" s="47">
        <v>32</v>
      </c>
    </row>
    <row r="35" spans="1:23" x14ac:dyDescent="0.25">
      <c r="A35" s="21">
        <v>218</v>
      </c>
      <c r="B35" s="17">
        <v>33</v>
      </c>
      <c r="D35" s="21">
        <v>213</v>
      </c>
      <c r="E35" s="17">
        <v>33</v>
      </c>
      <c r="G35" s="21">
        <v>208</v>
      </c>
      <c r="H35" s="17">
        <v>33</v>
      </c>
      <c r="J35" s="21">
        <v>196</v>
      </c>
      <c r="K35" s="17">
        <v>33</v>
      </c>
      <c r="L35" s="3"/>
      <c r="M35" s="21">
        <v>190</v>
      </c>
      <c r="N35" s="47">
        <v>33</v>
      </c>
      <c r="P35" s="21">
        <v>190</v>
      </c>
      <c r="Q35" s="47">
        <v>33</v>
      </c>
      <c r="S35" s="21">
        <v>190</v>
      </c>
      <c r="T35" s="47">
        <v>33</v>
      </c>
      <c r="V35" s="21">
        <v>176</v>
      </c>
      <c r="W35" s="47">
        <v>33</v>
      </c>
    </row>
    <row r="36" spans="1:23" x14ac:dyDescent="0.25">
      <c r="A36" s="21">
        <v>219</v>
      </c>
      <c r="B36" s="17">
        <v>34</v>
      </c>
      <c r="D36" s="21">
        <v>214</v>
      </c>
      <c r="E36" s="17">
        <v>34</v>
      </c>
      <c r="G36" s="21">
        <v>209</v>
      </c>
      <c r="H36" s="17">
        <v>34</v>
      </c>
      <c r="J36" s="21">
        <v>198</v>
      </c>
      <c r="K36" s="17">
        <v>34</v>
      </c>
      <c r="L36" s="3"/>
      <c r="M36" s="21">
        <v>192</v>
      </c>
      <c r="N36" s="47">
        <v>34</v>
      </c>
      <c r="P36" s="21">
        <v>192</v>
      </c>
      <c r="Q36" s="47">
        <v>34</v>
      </c>
      <c r="S36" s="21">
        <v>192</v>
      </c>
      <c r="T36" s="47">
        <v>34</v>
      </c>
      <c r="V36" s="21">
        <v>178</v>
      </c>
      <c r="W36" s="47">
        <v>34</v>
      </c>
    </row>
    <row r="37" spans="1:23" x14ac:dyDescent="0.25">
      <c r="A37" s="21">
        <v>220</v>
      </c>
      <c r="B37" s="17">
        <v>35</v>
      </c>
      <c r="D37" s="21">
        <v>215</v>
      </c>
      <c r="E37" s="17">
        <v>35</v>
      </c>
      <c r="G37" s="21">
        <v>210</v>
      </c>
      <c r="H37" s="17">
        <v>35</v>
      </c>
      <c r="J37" s="21">
        <v>200</v>
      </c>
      <c r="K37" s="17">
        <v>35</v>
      </c>
      <c r="L37" s="3"/>
      <c r="M37" s="21">
        <v>194</v>
      </c>
      <c r="N37" s="47">
        <v>35</v>
      </c>
      <c r="P37" s="21">
        <v>194</v>
      </c>
      <c r="Q37" s="47">
        <v>35</v>
      </c>
      <c r="S37" s="21">
        <v>194</v>
      </c>
      <c r="T37" s="47">
        <v>35</v>
      </c>
      <c r="V37" s="21">
        <v>180</v>
      </c>
      <c r="W37" s="47">
        <v>35</v>
      </c>
    </row>
    <row r="38" spans="1:23" x14ac:dyDescent="0.25">
      <c r="A38" s="21">
        <v>221</v>
      </c>
      <c r="B38" s="17">
        <v>36</v>
      </c>
      <c r="D38" s="21">
        <v>216</v>
      </c>
      <c r="E38" s="17">
        <v>36</v>
      </c>
      <c r="G38" s="21">
        <v>211</v>
      </c>
      <c r="H38" s="17">
        <v>36</v>
      </c>
      <c r="J38" s="21">
        <v>201</v>
      </c>
      <c r="K38" s="17">
        <v>36</v>
      </c>
      <c r="L38" s="3"/>
      <c r="M38" s="21">
        <v>196</v>
      </c>
      <c r="N38" s="47">
        <v>36</v>
      </c>
      <c r="P38" s="21">
        <v>196</v>
      </c>
      <c r="Q38" s="47">
        <v>36</v>
      </c>
      <c r="S38" s="21">
        <v>196</v>
      </c>
      <c r="T38" s="47">
        <v>36</v>
      </c>
      <c r="V38" s="21">
        <v>182</v>
      </c>
      <c r="W38" s="47">
        <v>36</v>
      </c>
    </row>
    <row r="39" spans="1:23" x14ac:dyDescent="0.25">
      <c r="A39" s="21">
        <v>222</v>
      </c>
      <c r="B39" s="17">
        <v>37</v>
      </c>
      <c r="D39" s="21">
        <v>217</v>
      </c>
      <c r="E39" s="17">
        <v>37</v>
      </c>
      <c r="G39" s="21">
        <v>212</v>
      </c>
      <c r="H39" s="17">
        <v>37</v>
      </c>
      <c r="J39" s="21">
        <v>202</v>
      </c>
      <c r="K39" s="17">
        <v>37</v>
      </c>
      <c r="L39" s="3"/>
      <c r="M39" s="21">
        <v>197</v>
      </c>
      <c r="N39" s="47">
        <v>37</v>
      </c>
      <c r="P39" s="21">
        <v>197</v>
      </c>
      <c r="Q39" s="47">
        <v>37</v>
      </c>
      <c r="S39" s="21">
        <v>197</v>
      </c>
      <c r="T39" s="47">
        <v>37</v>
      </c>
      <c r="V39" s="21">
        <v>184</v>
      </c>
      <c r="W39" s="47">
        <v>37</v>
      </c>
    </row>
    <row r="40" spans="1:23" x14ac:dyDescent="0.25">
      <c r="A40" s="21">
        <v>223</v>
      </c>
      <c r="B40" s="17">
        <v>38</v>
      </c>
      <c r="D40" s="21">
        <v>218</v>
      </c>
      <c r="E40" s="17">
        <v>38</v>
      </c>
      <c r="G40" s="21">
        <v>213</v>
      </c>
      <c r="H40" s="17">
        <v>38</v>
      </c>
      <c r="J40" s="21">
        <v>203</v>
      </c>
      <c r="K40" s="17">
        <v>38</v>
      </c>
      <c r="L40" s="3"/>
      <c r="M40" s="21">
        <v>198</v>
      </c>
      <c r="N40" s="47">
        <v>38</v>
      </c>
      <c r="P40" s="21">
        <v>198</v>
      </c>
      <c r="Q40" s="47">
        <v>38</v>
      </c>
      <c r="S40" s="21">
        <v>198</v>
      </c>
      <c r="T40" s="47">
        <v>38</v>
      </c>
      <c r="V40" s="21">
        <v>186</v>
      </c>
      <c r="W40" s="47">
        <v>38</v>
      </c>
    </row>
    <row r="41" spans="1:23" x14ac:dyDescent="0.25">
      <c r="A41" s="21">
        <v>224</v>
      </c>
      <c r="B41" s="17">
        <v>39</v>
      </c>
      <c r="D41" s="21">
        <v>219</v>
      </c>
      <c r="E41" s="17">
        <v>39</v>
      </c>
      <c r="G41" s="21">
        <v>214</v>
      </c>
      <c r="H41" s="17">
        <v>39</v>
      </c>
      <c r="J41" s="21">
        <v>204</v>
      </c>
      <c r="K41" s="17">
        <v>39</v>
      </c>
      <c r="L41" s="3"/>
      <c r="M41" s="21">
        <v>199</v>
      </c>
      <c r="N41" s="47">
        <v>39</v>
      </c>
      <c r="P41" s="21">
        <v>199</v>
      </c>
      <c r="Q41" s="47">
        <v>39</v>
      </c>
      <c r="S41" s="21">
        <v>199</v>
      </c>
      <c r="T41" s="47">
        <v>39</v>
      </c>
      <c r="V41" s="21">
        <v>188</v>
      </c>
      <c r="W41" s="47">
        <v>39</v>
      </c>
    </row>
    <row r="42" spans="1:23" x14ac:dyDescent="0.25">
      <c r="A42" s="21">
        <v>225</v>
      </c>
      <c r="B42" s="17">
        <v>40</v>
      </c>
      <c r="D42" s="21">
        <v>220</v>
      </c>
      <c r="E42" s="17">
        <v>40</v>
      </c>
      <c r="G42" s="21">
        <v>215</v>
      </c>
      <c r="H42" s="17">
        <v>40</v>
      </c>
      <c r="J42" s="21">
        <v>205</v>
      </c>
      <c r="K42" s="17">
        <v>40</v>
      </c>
      <c r="L42" s="3"/>
      <c r="M42" s="21">
        <v>200</v>
      </c>
      <c r="N42" s="47">
        <v>40</v>
      </c>
      <c r="P42" s="21">
        <v>200</v>
      </c>
      <c r="Q42" s="47">
        <v>40</v>
      </c>
      <c r="S42" s="21">
        <v>200</v>
      </c>
      <c r="T42" s="47">
        <v>40</v>
      </c>
      <c r="V42" s="21">
        <v>190</v>
      </c>
      <c r="W42" s="47">
        <v>40</v>
      </c>
    </row>
    <row r="43" spans="1:23" x14ac:dyDescent="0.25">
      <c r="A43" s="21">
        <v>226</v>
      </c>
      <c r="B43" s="17">
        <v>41</v>
      </c>
      <c r="D43" s="21">
        <v>221</v>
      </c>
      <c r="E43" s="17">
        <v>41</v>
      </c>
      <c r="G43" s="21">
        <v>216</v>
      </c>
      <c r="H43" s="17">
        <v>41</v>
      </c>
      <c r="J43" s="21">
        <v>206</v>
      </c>
      <c r="K43" s="17">
        <v>41</v>
      </c>
      <c r="L43" s="3"/>
      <c r="M43" s="21">
        <v>201</v>
      </c>
      <c r="N43" s="47">
        <v>41</v>
      </c>
      <c r="P43" s="21">
        <v>201</v>
      </c>
      <c r="Q43" s="47">
        <v>41</v>
      </c>
      <c r="S43" s="21">
        <v>201</v>
      </c>
      <c r="T43" s="47">
        <v>41</v>
      </c>
      <c r="V43" s="21">
        <v>191</v>
      </c>
      <c r="W43" s="47">
        <v>41</v>
      </c>
    </row>
    <row r="44" spans="1:23" x14ac:dyDescent="0.25">
      <c r="A44" s="21">
        <v>227</v>
      </c>
      <c r="B44" s="17">
        <v>42</v>
      </c>
      <c r="D44" s="21">
        <v>222</v>
      </c>
      <c r="E44" s="17">
        <v>42</v>
      </c>
      <c r="G44" s="21">
        <v>217</v>
      </c>
      <c r="H44" s="17">
        <v>42</v>
      </c>
      <c r="J44" s="21">
        <v>207</v>
      </c>
      <c r="K44" s="17">
        <v>42</v>
      </c>
      <c r="L44" s="3"/>
      <c r="M44" s="21">
        <v>202</v>
      </c>
      <c r="N44" s="47">
        <v>42</v>
      </c>
      <c r="P44" s="21">
        <v>202</v>
      </c>
      <c r="Q44" s="47">
        <v>42</v>
      </c>
      <c r="S44" s="21">
        <v>202</v>
      </c>
      <c r="T44" s="47">
        <v>42</v>
      </c>
      <c r="V44" s="21">
        <v>192</v>
      </c>
      <c r="W44" s="47">
        <v>42</v>
      </c>
    </row>
    <row r="45" spans="1:23" x14ac:dyDescent="0.25">
      <c r="A45" s="21">
        <v>228</v>
      </c>
      <c r="B45" s="17">
        <v>43</v>
      </c>
      <c r="D45" s="21">
        <v>223</v>
      </c>
      <c r="E45" s="17">
        <v>43</v>
      </c>
      <c r="G45" s="21">
        <v>218</v>
      </c>
      <c r="H45" s="17">
        <v>43</v>
      </c>
      <c r="J45" s="21">
        <v>208</v>
      </c>
      <c r="K45" s="17">
        <v>43</v>
      </c>
      <c r="L45" s="3"/>
      <c r="M45" s="21">
        <v>203</v>
      </c>
      <c r="N45" s="47">
        <v>43</v>
      </c>
      <c r="P45" s="21">
        <v>203</v>
      </c>
      <c r="Q45" s="47">
        <v>43</v>
      </c>
      <c r="S45" s="21">
        <v>203</v>
      </c>
      <c r="T45" s="47">
        <v>43</v>
      </c>
      <c r="V45" s="21">
        <v>193</v>
      </c>
      <c r="W45" s="47">
        <v>43</v>
      </c>
    </row>
    <row r="46" spans="1:23" x14ac:dyDescent="0.25">
      <c r="A46" s="21">
        <v>229</v>
      </c>
      <c r="B46" s="17">
        <v>44</v>
      </c>
      <c r="D46" s="21">
        <v>224</v>
      </c>
      <c r="E46" s="17">
        <v>44</v>
      </c>
      <c r="G46" s="21">
        <v>219</v>
      </c>
      <c r="H46" s="17">
        <v>44</v>
      </c>
      <c r="J46" s="21">
        <v>209</v>
      </c>
      <c r="K46" s="17">
        <v>44</v>
      </c>
      <c r="L46" s="3"/>
      <c r="M46" s="21">
        <v>204</v>
      </c>
      <c r="N46" s="47">
        <v>44</v>
      </c>
      <c r="P46" s="21">
        <v>204</v>
      </c>
      <c r="Q46" s="47">
        <v>44</v>
      </c>
      <c r="S46" s="21">
        <v>204</v>
      </c>
      <c r="T46" s="47">
        <v>44</v>
      </c>
      <c r="V46" s="21">
        <v>194</v>
      </c>
      <c r="W46" s="47">
        <v>44</v>
      </c>
    </row>
    <row r="47" spans="1:23" x14ac:dyDescent="0.25">
      <c r="A47" s="21">
        <v>230</v>
      </c>
      <c r="B47" s="17">
        <v>45</v>
      </c>
      <c r="D47" s="21">
        <v>225</v>
      </c>
      <c r="E47" s="17">
        <v>45</v>
      </c>
      <c r="G47" s="21">
        <v>220</v>
      </c>
      <c r="H47" s="17">
        <v>45</v>
      </c>
      <c r="J47" s="21">
        <v>210</v>
      </c>
      <c r="K47" s="17">
        <v>45</v>
      </c>
      <c r="L47" s="3"/>
      <c r="M47" s="21">
        <v>205</v>
      </c>
      <c r="N47" s="47">
        <v>45</v>
      </c>
      <c r="P47" s="21">
        <v>205</v>
      </c>
      <c r="Q47" s="47">
        <v>45</v>
      </c>
      <c r="S47" s="21">
        <v>205</v>
      </c>
      <c r="T47" s="47">
        <v>45</v>
      </c>
      <c r="V47" s="21">
        <v>195</v>
      </c>
      <c r="W47" s="47">
        <v>45</v>
      </c>
    </row>
    <row r="48" spans="1:23" x14ac:dyDescent="0.25">
      <c r="A48" s="21">
        <v>231</v>
      </c>
      <c r="B48" s="17">
        <v>46</v>
      </c>
      <c r="D48" s="21">
        <v>226</v>
      </c>
      <c r="E48" s="17">
        <v>46</v>
      </c>
      <c r="G48" s="21">
        <v>221</v>
      </c>
      <c r="H48" s="17">
        <v>46</v>
      </c>
      <c r="J48" s="21">
        <v>211</v>
      </c>
      <c r="K48" s="17">
        <v>46</v>
      </c>
      <c r="L48" s="3"/>
      <c r="M48" s="21">
        <v>206</v>
      </c>
      <c r="N48" s="47">
        <v>46</v>
      </c>
      <c r="P48" s="21">
        <v>206</v>
      </c>
      <c r="Q48" s="47">
        <v>46</v>
      </c>
      <c r="S48" s="21">
        <v>206</v>
      </c>
      <c r="T48" s="47">
        <v>46</v>
      </c>
      <c r="V48" s="21">
        <v>196</v>
      </c>
      <c r="W48" s="47">
        <v>46</v>
      </c>
    </row>
    <row r="49" spans="1:23" x14ac:dyDescent="0.25">
      <c r="A49" s="21">
        <v>232</v>
      </c>
      <c r="B49" s="17">
        <v>47</v>
      </c>
      <c r="D49" s="21">
        <v>227</v>
      </c>
      <c r="E49" s="17">
        <v>47</v>
      </c>
      <c r="G49" s="21">
        <v>222</v>
      </c>
      <c r="H49" s="17">
        <v>47</v>
      </c>
      <c r="J49" s="21">
        <v>212</v>
      </c>
      <c r="K49" s="17">
        <v>47</v>
      </c>
      <c r="L49" s="3"/>
      <c r="M49" s="21">
        <v>207</v>
      </c>
      <c r="N49" s="47">
        <v>47</v>
      </c>
      <c r="P49" s="21">
        <v>207</v>
      </c>
      <c r="Q49" s="47">
        <v>47</v>
      </c>
      <c r="S49" s="21">
        <v>207</v>
      </c>
      <c r="T49" s="47">
        <v>47</v>
      </c>
      <c r="V49" s="21">
        <v>197</v>
      </c>
      <c r="W49" s="47">
        <v>47</v>
      </c>
    </row>
    <row r="50" spans="1:23" x14ac:dyDescent="0.25">
      <c r="A50" s="21">
        <v>233</v>
      </c>
      <c r="B50" s="17">
        <v>48</v>
      </c>
      <c r="D50" s="21">
        <v>228</v>
      </c>
      <c r="E50" s="17">
        <v>48</v>
      </c>
      <c r="G50" s="21">
        <v>223</v>
      </c>
      <c r="H50" s="17">
        <v>48</v>
      </c>
      <c r="J50" s="21">
        <v>213</v>
      </c>
      <c r="K50" s="17">
        <v>48</v>
      </c>
      <c r="L50" s="3"/>
      <c r="M50" s="21">
        <v>208</v>
      </c>
      <c r="N50" s="47">
        <v>48</v>
      </c>
      <c r="P50" s="21">
        <v>208</v>
      </c>
      <c r="Q50" s="47">
        <v>48</v>
      </c>
      <c r="S50" s="21">
        <v>208</v>
      </c>
      <c r="T50" s="47">
        <v>48</v>
      </c>
      <c r="V50" s="21">
        <v>198</v>
      </c>
      <c r="W50" s="47">
        <v>48</v>
      </c>
    </row>
    <row r="51" spans="1:23" x14ac:dyDescent="0.25">
      <c r="A51" s="21">
        <v>234</v>
      </c>
      <c r="B51" s="17">
        <v>49</v>
      </c>
      <c r="D51" s="21">
        <v>229</v>
      </c>
      <c r="E51" s="17">
        <v>49</v>
      </c>
      <c r="G51" s="21">
        <v>224</v>
      </c>
      <c r="H51" s="17">
        <v>49</v>
      </c>
      <c r="J51" s="21">
        <v>214</v>
      </c>
      <c r="K51" s="17">
        <v>49</v>
      </c>
      <c r="L51" s="3"/>
      <c r="M51" s="21">
        <v>209</v>
      </c>
      <c r="N51" s="47">
        <v>49</v>
      </c>
      <c r="P51" s="21">
        <v>209</v>
      </c>
      <c r="Q51" s="47">
        <v>49</v>
      </c>
      <c r="S51" s="21">
        <v>209</v>
      </c>
      <c r="T51" s="47">
        <v>49</v>
      </c>
      <c r="V51" s="21">
        <v>199</v>
      </c>
      <c r="W51" s="47">
        <v>49</v>
      </c>
    </row>
    <row r="52" spans="1:23" x14ac:dyDescent="0.25">
      <c r="A52" s="21">
        <v>235</v>
      </c>
      <c r="B52" s="17">
        <v>50</v>
      </c>
      <c r="D52" s="21">
        <v>230</v>
      </c>
      <c r="E52" s="17">
        <v>50</v>
      </c>
      <c r="G52" s="21">
        <v>225</v>
      </c>
      <c r="H52" s="17">
        <v>50</v>
      </c>
      <c r="J52" s="21">
        <v>215</v>
      </c>
      <c r="K52" s="17">
        <v>50</v>
      </c>
      <c r="L52" s="3"/>
      <c r="M52" s="21">
        <v>210</v>
      </c>
      <c r="N52" s="47">
        <v>50</v>
      </c>
      <c r="P52" s="21">
        <v>210</v>
      </c>
      <c r="Q52" s="47">
        <v>50</v>
      </c>
      <c r="S52" s="21">
        <v>210</v>
      </c>
      <c r="T52" s="47">
        <v>50</v>
      </c>
      <c r="V52" s="21">
        <v>200</v>
      </c>
      <c r="W52" s="47">
        <v>50</v>
      </c>
    </row>
    <row r="53" spans="1:23" x14ac:dyDescent="0.25">
      <c r="A53" s="21">
        <v>236</v>
      </c>
      <c r="B53" s="17">
        <v>51</v>
      </c>
      <c r="D53" s="21">
        <v>231</v>
      </c>
      <c r="E53" s="17">
        <v>51</v>
      </c>
      <c r="G53" s="21">
        <v>226</v>
      </c>
      <c r="H53" s="17">
        <v>51</v>
      </c>
      <c r="J53" s="21">
        <v>217</v>
      </c>
      <c r="K53" s="17">
        <v>51</v>
      </c>
      <c r="L53" s="3"/>
      <c r="M53" s="21">
        <v>212</v>
      </c>
      <c r="N53" s="47">
        <v>51</v>
      </c>
      <c r="P53" s="21">
        <v>212</v>
      </c>
      <c r="Q53" s="47">
        <v>51</v>
      </c>
      <c r="S53" s="21">
        <v>212</v>
      </c>
      <c r="T53" s="47">
        <v>51</v>
      </c>
      <c r="V53" s="21">
        <v>202</v>
      </c>
      <c r="W53" s="47">
        <v>51</v>
      </c>
    </row>
    <row r="54" spans="1:23" x14ac:dyDescent="0.25">
      <c r="A54" s="21">
        <v>237</v>
      </c>
      <c r="B54" s="17">
        <v>52</v>
      </c>
      <c r="D54" s="21">
        <v>232</v>
      </c>
      <c r="E54" s="17">
        <v>52</v>
      </c>
      <c r="G54" s="21">
        <v>227</v>
      </c>
      <c r="H54" s="17">
        <v>52</v>
      </c>
      <c r="J54" s="21">
        <v>219</v>
      </c>
      <c r="K54" s="17">
        <v>52</v>
      </c>
      <c r="L54" s="3"/>
      <c r="M54" s="21">
        <v>214</v>
      </c>
      <c r="N54" s="47">
        <v>52</v>
      </c>
      <c r="P54" s="21">
        <v>214</v>
      </c>
      <c r="Q54" s="47">
        <v>52</v>
      </c>
      <c r="S54" s="21">
        <v>214</v>
      </c>
      <c r="T54" s="47">
        <v>52</v>
      </c>
      <c r="V54" s="21">
        <v>204</v>
      </c>
      <c r="W54" s="47">
        <v>52</v>
      </c>
    </row>
    <row r="55" spans="1:23" x14ac:dyDescent="0.25">
      <c r="A55" s="21">
        <v>238</v>
      </c>
      <c r="B55" s="17">
        <v>53</v>
      </c>
      <c r="D55" s="21">
        <v>233</v>
      </c>
      <c r="E55" s="17">
        <v>53</v>
      </c>
      <c r="G55" s="21">
        <v>228</v>
      </c>
      <c r="H55" s="17">
        <v>53</v>
      </c>
      <c r="J55" s="21">
        <v>221</v>
      </c>
      <c r="K55" s="17">
        <v>53</v>
      </c>
      <c r="L55" s="3"/>
      <c r="M55" s="21">
        <v>216</v>
      </c>
      <c r="N55" s="47">
        <v>53</v>
      </c>
      <c r="P55" s="21">
        <v>216</v>
      </c>
      <c r="Q55" s="47">
        <v>53</v>
      </c>
      <c r="S55" s="21">
        <v>216</v>
      </c>
      <c r="T55" s="47">
        <v>53</v>
      </c>
      <c r="V55" s="21">
        <v>206</v>
      </c>
      <c r="W55" s="47">
        <v>53</v>
      </c>
    </row>
    <row r="56" spans="1:23" x14ac:dyDescent="0.25">
      <c r="A56" s="21">
        <v>239</v>
      </c>
      <c r="B56" s="17">
        <v>54</v>
      </c>
      <c r="D56" s="21">
        <v>234</v>
      </c>
      <c r="E56" s="17">
        <v>54</v>
      </c>
      <c r="G56" s="21">
        <v>229</v>
      </c>
      <c r="H56" s="17">
        <v>54</v>
      </c>
      <c r="J56" s="21">
        <v>223</v>
      </c>
      <c r="K56" s="17">
        <v>54</v>
      </c>
      <c r="L56" s="3"/>
      <c r="M56" s="21">
        <v>218</v>
      </c>
      <c r="N56" s="47">
        <v>54</v>
      </c>
      <c r="P56" s="21">
        <v>218</v>
      </c>
      <c r="Q56" s="47">
        <v>54</v>
      </c>
      <c r="S56" s="21">
        <v>218</v>
      </c>
      <c r="T56" s="47">
        <v>54</v>
      </c>
      <c r="V56" s="21">
        <v>208</v>
      </c>
      <c r="W56" s="47">
        <v>54</v>
      </c>
    </row>
    <row r="57" spans="1:23" x14ac:dyDescent="0.25">
      <c r="A57" s="21">
        <v>240</v>
      </c>
      <c r="B57" s="17">
        <v>55</v>
      </c>
      <c r="D57" s="21">
        <v>235</v>
      </c>
      <c r="E57" s="17">
        <v>55</v>
      </c>
      <c r="G57" s="21">
        <v>230</v>
      </c>
      <c r="H57" s="17">
        <v>55</v>
      </c>
      <c r="J57" s="21">
        <v>225</v>
      </c>
      <c r="K57" s="17">
        <v>55</v>
      </c>
      <c r="L57" s="3"/>
      <c r="M57" s="21">
        <v>220</v>
      </c>
      <c r="N57" s="47">
        <v>55</v>
      </c>
      <c r="P57" s="21">
        <v>220</v>
      </c>
      <c r="Q57" s="47">
        <v>55</v>
      </c>
      <c r="S57" s="21">
        <v>220</v>
      </c>
      <c r="T57" s="47">
        <v>55</v>
      </c>
      <c r="V57" s="21">
        <v>210</v>
      </c>
      <c r="W57" s="47">
        <v>55</v>
      </c>
    </row>
    <row r="58" spans="1:23" x14ac:dyDescent="0.25">
      <c r="A58" s="21">
        <v>242</v>
      </c>
      <c r="B58" s="17">
        <v>56</v>
      </c>
      <c r="D58" s="21">
        <v>237</v>
      </c>
      <c r="E58" s="17">
        <v>56</v>
      </c>
      <c r="G58" s="21">
        <v>232</v>
      </c>
      <c r="H58" s="17">
        <v>56</v>
      </c>
      <c r="J58" s="21">
        <v>227</v>
      </c>
      <c r="K58" s="17">
        <v>56</v>
      </c>
      <c r="L58" s="3"/>
      <c r="M58" s="21">
        <v>222</v>
      </c>
      <c r="N58" s="47">
        <v>56</v>
      </c>
      <c r="P58" s="21">
        <v>222</v>
      </c>
      <c r="Q58" s="47">
        <v>56</v>
      </c>
      <c r="S58" s="21">
        <v>222</v>
      </c>
      <c r="T58" s="47">
        <v>56</v>
      </c>
      <c r="V58" s="21">
        <v>212</v>
      </c>
      <c r="W58" s="47">
        <v>56</v>
      </c>
    </row>
    <row r="59" spans="1:23" x14ac:dyDescent="0.25">
      <c r="A59" s="21">
        <v>244</v>
      </c>
      <c r="B59" s="17">
        <v>57</v>
      </c>
      <c r="D59" s="21">
        <v>239</v>
      </c>
      <c r="E59" s="17">
        <v>57</v>
      </c>
      <c r="G59" s="21">
        <v>234</v>
      </c>
      <c r="H59" s="17">
        <v>57</v>
      </c>
      <c r="J59" s="21">
        <v>229</v>
      </c>
      <c r="K59" s="17">
        <v>57</v>
      </c>
      <c r="L59" s="3"/>
      <c r="M59" s="21">
        <v>224</v>
      </c>
      <c r="N59" s="47">
        <v>57</v>
      </c>
      <c r="P59" s="21">
        <v>224</v>
      </c>
      <c r="Q59" s="47">
        <v>57</v>
      </c>
      <c r="S59" s="21">
        <v>224</v>
      </c>
      <c r="T59" s="47">
        <v>57</v>
      </c>
      <c r="V59" s="21">
        <v>214</v>
      </c>
      <c r="W59" s="47">
        <v>57</v>
      </c>
    </row>
    <row r="60" spans="1:23" x14ac:dyDescent="0.25">
      <c r="A60" s="21">
        <v>246</v>
      </c>
      <c r="B60" s="17">
        <v>58</v>
      </c>
      <c r="D60" s="21">
        <v>241</v>
      </c>
      <c r="E60" s="17">
        <v>58</v>
      </c>
      <c r="G60" s="21">
        <v>236</v>
      </c>
      <c r="H60" s="17">
        <v>58</v>
      </c>
      <c r="J60" s="21">
        <v>231</v>
      </c>
      <c r="K60" s="17">
        <v>58</v>
      </c>
      <c r="L60" s="3"/>
      <c r="M60" s="21">
        <v>226</v>
      </c>
      <c r="N60" s="47">
        <v>58</v>
      </c>
      <c r="P60" s="21">
        <v>226</v>
      </c>
      <c r="Q60" s="47">
        <v>58</v>
      </c>
      <c r="S60" s="21">
        <v>226</v>
      </c>
      <c r="T60" s="47">
        <v>58</v>
      </c>
      <c r="V60" s="21">
        <v>216</v>
      </c>
      <c r="W60" s="47">
        <v>58</v>
      </c>
    </row>
    <row r="61" spans="1:23" x14ac:dyDescent="0.25">
      <c r="A61" s="21">
        <v>248</v>
      </c>
      <c r="B61" s="17">
        <v>59</v>
      </c>
      <c r="D61" s="21">
        <v>243</v>
      </c>
      <c r="E61" s="17">
        <v>59</v>
      </c>
      <c r="G61" s="21">
        <v>238</v>
      </c>
      <c r="H61" s="17">
        <v>59</v>
      </c>
      <c r="J61" s="21">
        <v>233</v>
      </c>
      <c r="K61" s="17">
        <v>59</v>
      </c>
      <c r="L61" s="3"/>
      <c r="M61" s="21">
        <v>228</v>
      </c>
      <c r="N61" s="47">
        <v>59</v>
      </c>
      <c r="P61" s="21">
        <v>228</v>
      </c>
      <c r="Q61" s="47">
        <v>59</v>
      </c>
      <c r="S61" s="21">
        <v>228</v>
      </c>
      <c r="T61" s="47">
        <v>59</v>
      </c>
      <c r="V61" s="21">
        <v>218</v>
      </c>
      <c r="W61" s="47">
        <v>59</v>
      </c>
    </row>
    <row r="62" spans="1:23" x14ac:dyDescent="0.25">
      <c r="A62" s="21">
        <v>250</v>
      </c>
      <c r="B62" s="17">
        <v>60</v>
      </c>
      <c r="D62" s="21">
        <v>245</v>
      </c>
      <c r="E62" s="17">
        <v>60</v>
      </c>
      <c r="G62" s="21">
        <v>240</v>
      </c>
      <c r="H62" s="17">
        <v>60</v>
      </c>
      <c r="J62" s="21">
        <v>235</v>
      </c>
      <c r="K62" s="17">
        <v>60</v>
      </c>
      <c r="L62" s="3"/>
      <c r="M62" s="21">
        <v>230</v>
      </c>
      <c r="N62" s="47">
        <v>60</v>
      </c>
      <c r="P62" s="21">
        <v>230</v>
      </c>
      <c r="Q62" s="47">
        <v>60</v>
      </c>
      <c r="S62" s="21">
        <v>230</v>
      </c>
      <c r="T62" s="47">
        <v>60</v>
      </c>
      <c r="V62" s="21">
        <v>220</v>
      </c>
      <c r="W62" s="47">
        <v>60</v>
      </c>
    </row>
    <row r="63" spans="1:23" x14ac:dyDescent="0.25">
      <c r="A63" s="21">
        <v>252</v>
      </c>
      <c r="B63" s="17">
        <v>61</v>
      </c>
      <c r="D63" s="21">
        <v>247</v>
      </c>
      <c r="E63" s="17">
        <v>61</v>
      </c>
      <c r="G63" s="21">
        <v>242</v>
      </c>
      <c r="H63" s="17">
        <v>61</v>
      </c>
      <c r="J63" s="21">
        <v>237</v>
      </c>
      <c r="K63" s="17">
        <v>61</v>
      </c>
      <c r="L63" s="3"/>
      <c r="M63" s="21">
        <v>232</v>
      </c>
      <c r="N63" s="47">
        <v>61</v>
      </c>
      <c r="P63" s="21">
        <v>232</v>
      </c>
      <c r="Q63" s="47">
        <v>61</v>
      </c>
      <c r="S63" s="21">
        <v>232</v>
      </c>
      <c r="T63" s="47">
        <v>61</v>
      </c>
      <c r="V63" s="21">
        <v>222</v>
      </c>
      <c r="W63" s="47">
        <v>61</v>
      </c>
    </row>
    <row r="64" spans="1:23" x14ac:dyDescent="0.25">
      <c r="A64" s="21">
        <v>254</v>
      </c>
      <c r="B64" s="17">
        <v>62</v>
      </c>
      <c r="D64" s="21">
        <v>249</v>
      </c>
      <c r="E64" s="17">
        <v>62</v>
      </c>
      <c r="G64" s="21">
        <v>244</v>
      </c>
      <c r="H64" s="17">
        <v>62</v>
      </c>
      <c r="J64" s="21">
        <v>239</v>
      </c>
      <c r="K64" s="17">
        <v>62</v>
      </c>
      <c r="L64" s="3"/>
      <c r="M64" s="21">
        <v>234</v>
      </c>
      <c r="N64" s="47">
        <v>62</v>
      </c>
      <c r="P64" s="21">
        <v>234</v>
      </c>
      <c r="Q64" s="47">
        <v>62</v>
      </c>
      <c r="S64" s="21">
        <v>234</v>
      </c>
      <c r="T64" s="47">
        <v>62</v>
      </c>
      <c r="V64" s="21">
        <v>224</v>
      </c>
      <c r="W64" s="47">
        <v>62</v>
      </c>
    </row>
    <row r="65" spans="1:23" x14ac:dyDescent="0.25">
      <c r="A65" s="21">
        <v>256</v>
      </c>
      <c r="B65" s="17">
        <v>63</v>
      </c>
      <c r="D65" s="21">
        <v>251</v>
      </c>
      <c r="E65" s="17">
        <v>63</v>
      </c>
      <c r="G65" s="21">
        <v>246</v>
      </c>
      <c r="H65" s="17">
        <v>63</v>
      </c>
      <c r="J65" s="21">
        <v>241</v>
      </c>
      <c r="K65" s="17">
        <v>63</v>
      </c>
      <c r="L65" s="3"/>
      <c r="M65" s="21">
        <v>236</v>
      </c>
      <c r="N65" s="47">
        <v>63</v>
      </c>
      <c r="P65" s="21">
        <v>236</v>
      </c>
      <c r="Q65" s="47">
        <v>63</v>
      </c>
      <c r="S65" s="21">
        <v>236</v>
      </c>
      <c r="T65" s="47">
        <v>63</v>
      </c>
      <c r="V65" s="21">
        <v>226</v>
      </c>
      <c r="W65" s="47">
        <v>63</v>
      </c>
    </row>
    <row r="66" spans="1:23" x14ac:dyDescent="0.25">
      <c r="A66" s="21">
        <v>258</v>
      </c>
      <c r="B66" s="17">
        <v>64</v>
      </c>
      <c r="D66" s="21">
        <v>253</v>
      </c>
      <c r="E66" s="17">
        <v>64</v>
      </c>
      <c r="G66" s="21">
        <v>248</v>
      </c>
      <c r="H66" s="17">
        <v>64</v>
      </c>
      <c r="J66" s="21">
        <v>243</v>
      </c>
      <c r="K66" s="17">
        <v>64</v>
      </c>
      <c r="L66" s="3"/>
      <c r="M66" s="21">
        <v>238</v>
      </c>
      <c r="N66" s="47">
        <v>64</v>
      </c>
      <c r="P66" s="21">
        <v>238</v>
      </c>
      <c r="Q66" s="47">
        <v>64</v>
      </c>
      <c r="S66" s="21">
        <v>238</v>
      </c>
      <c r="T66" s="47">
        <v>64</v>
      </c>
      <c r="V66" s="21">
        <v>228</v>
      </c>
      <c r="W66" s="47">
        <v>64</v>
      </c>
    </row>
    <row r="67" spans="1:23" x14ac:dyDescent="0.25">
      <c r="A67" s="21">
        <v>260</v>
      </c>
      <c r="B67" s="17">
        <v>65</v>
      </c>
      <c r="D67" s="21">
        <v>255</v>
      </c>
      <c r="E67" s="17">
        <v>65</v>
      </c>
      <c r="G67" s="21">
        <v>250</v>
      </c>
      <c r="H67" s="17">
        <v>65</v>
      </c>
      <c r="J67" s="21">
        <v>245</v>
      </c>
      <c r="K67" s="17">
        <v>65</v>
      </c>
      <c r="L67" s="3"/>
      <c r="M67" s="21">
        <v>240</v>
      </c>
      <c r="N67" s="47">
        <v>65</v>
      </c>
      <c r="P67" s="21">
        <v>240</v>
      </c>
      <c r="Q67" s="47">
        <v>65</v>
      </c>
      <c r="S67" s="21">
        <v>240</v>
      </c>
      <c r="T67" s="47">
        <v>65</v>
      </c>
      <c r="V67" s="21">
        <v>230</v>
      </c>
      <c r="W67" s="47">
        <v>65</v>
      </c>
    </row>
    <row r="68" spans="1:23" x14ac:dyDescent="0.25">
      <c r="A68" s="21">
        <v>262</v>
      </c>
      <c r="B68" s="17">
        <v>66</v>
      </c>
      <c r="D68" s="21">
        <v>257</v>
      </c>
      <c r="E68" s="17">
        <v>66</v>
      </c>
      <c r="G68" s="21">
        <v>252</v>
      </c>
      <c r="H68" s="17">
        <v>66</v>
      </c>
      <c r="J68" s="21">
        <v>247</v>
      </c>
      <c r="K68" s="17">
        <v>66</v>
      </c>
      <c r="L68" s="3"/>
      <c r="M68" s="21">
        <v>243</v>
      </c>
      <c r="N68" s="47">
        <v>66</v>
      </c>
      <c r="P68" s="21">
        <v>243</v>
      </c>
      <c r="Q68" s="47">
        <v>66</v>
      </c>
      <c r="S68" s="21">
        <v>242</v>
      </c>
      <c r="T68" s="47">
        <v>66</v>
      </c>
      <c r="V68" s="21">
        <v>233</v>
      </c>
      <c r="W68" s="47">
        <v>66</v>
      </c>
    </row>
    <row r="69" spans="1:23" x14ac:dyDescent="0.25">
      <c r="A69" s="21">
        <v>264</v>
      </c>
      <c r="B69" s="16">
        <v>67</v>
      </c>
      <c r="D69" s="21">
        <v>259</v>
      </c>
      <c r="E69" s="16">
        <v>67</v>
      </c>
      <c r="G69" s="21">
        <v>254</v>
      </c>
      <c r="H69" s="16">
        <v>67</v>
      </c>
      <c r="J69" s="21">
        <v>249</v>
      </c>
      <c r="K69" s="16">
        <v>67</v>
      </c>
      <c r="L69" s="3"/>
      <c r="M69" s="21">
        <v>246</v>
      </c>
      <c r="N69" s="48">
        <v>67</v>
      </c>
      <c r="P69" s="21">
        <v>246</v>
      </c>
      <c r="Q69" s="48">
        <v>67</v>
      </c>
      <c r="S69" s="21">
        <v>244</v>
      </c>
      <c r="T69" s="48">
        <v>67</v>
      </c>
      <c r="V69" s="21">
        <v>236</v>
      </c>
      <c r="W69" s="48">
        <v>67</v>
      </c>
    </row>
    <row r="70" spans="1:23" x14ac:dyDescent="0.25">
      <c r="A70" s="21">
        <v>266</v>
      </c>
      <c r="B70" s="16">
        <v>68</v>
      </c>
      <c r="D70" s="21">
        <v>261</v>
      </c>
      <c r="E70" s="16">
        <v>68</v>
      </c>
      <c r="G70" s="21">
        <v>256</v>
      </c>
      <c r="H70" s="16">
        <v>68</v>
      </c>
      <c r="J70" s="21">
        <v>251</v>
      </c>
      <c r="K70" s="16">
        <v>68</v>
      </c>
      <c r="L70" s="3"/>
      <c r="M70" s="21">
        <v>249</v>
      </c>
      <c r="N70" s="48">
        <v>68</v>
      </c>
      <c r="P70" s="21">
        <v>249</v>
      </c>
      <c r="Q70" s="48">
        <v>68</v>
      </c>
      <c r="S70" s="21">
        <v>246</v>
      </c>
      <c r="T70" s="48">
        <v>68</v>
      </c>
      <c r="V70" s="21">
        <v>239</v>
      </c>
      <c r="W70" s="48">
        <v>68</v>
      </c>
    </row>
    <row r="71" spans="1:23" x14ac:dyDescent="0.25">
      <c r="A71" s="21">
        <v>268</v>
      </c>
      <c r="B71" s="16">
        <v>69</v>
      </c>
      <c r="D71" s="22">
        <v>263</v>
      </c>
      <c r="E71" s="16">
        <v>69</v>
      </c>
      <c r="G71" s="22">
        <v>258</v>
      </c>
      <c r="H71" s="16">
        <v>69</v>
      </c>
      <c r="J71" s="22">
        <v>253</v>
      </c>
      <c r="K71" s="16">
        <v>69</v>
      </c>
      <c r="L71" s="3"/>
      <c r="M71" s="21">
        <v>252</v>
      </c>
      <c r="N71" s="48">
        <v>69</v>
      </c>
      <c r="P71" s="21">
        <v>252</v>
      </c>
      <c r="Q71" s="48">
        <v>69</v>
      </c>
      <c r="S71" s="21">
        <v>248</v>
      </c>
      <c r="T71" s="48">
        <v>69</v>
      </c>
      <c r="V71" s="21">
        <v>242</v>
      </c>
      <c r="W71" s="48">
        <v>69</v>
      </c>
    </row>
    <row r="72" spans="1:23" x14ac:dyDescent="0.25">
      <c r="A72" s="21">
        <v>270</v>
      </c>
      <c r="B72" s="16">
        <v>70</v>
      </c>
      <c r="D72" s="21">
        <v>265</v>
      </c>
      <c r="E72" s="16">
        <v>70</v>
      </c>
      <c r="G72" s="21">
        <v>260</v>
      </c>
      <c r="H72" s="16">
        <v>70</v>
      </c>
      <c r="J72" s="21">
        <v>255</v>
      </c>
      <c r="K72" s="16">
        <v>70</v>
      </c>
      <c r="L72" s="3"/>
      <c r="M72" s="21">
        <v>255</v>
      </c>
      <c r="N72" s="48">
        <v>70</v>
      </c>
      <c r="P72" s="21">
        <v>255</v>
      </c>
      <c r="Q72" s="48">
        <v>70</v>
      </c>
      <c r="S72" s="21">
        <v>250</v>
      </c>
      <c r="T72" s="48">
        <v>70</v>
      </c>
      <c r="V72" s="21">
        <v>245</v>
      </c>
      <c r="W72" s="48">
        <v>70</v>
      </c>
    </row>
  </sheetData>
  <mergeCells count="8">
    <mergeCell ref="M1:N1"/>
    <mergeCell ref="P1:Q1"/>
    <mergeCell ref="S1:T1"/>
    <mergeCell ref="V1:W1"/>
    <mergeCell ref="A1:B1"/>
    <mergeCell ref="D1:E1"/>
    <mergeCell ref="G1:H1"/>
    <mergeCell ref="J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19"/>
  <sheetViews>
    <sheetView topLeftCell="A4" zoomScaleNormal="100" workbookViewId="0">
      <selection activeCell="T15" sqref="T15"/>
    </sheetView>
  </sheetViews>
  <sheetFormatPr defaultRowHeight="15" x14ac:dyDescent="0.25"/>
  <cols>
    <col min="1" max="1" width="3.42578125" style="5" customWidth="1"/>
    <col min="2" max="2" width="23.140625" style="5" customWidth="1"/>
    <col min="3" max="3" width="3.85546875" style="5" bestFit="1" customWidth="1"/>
    <col min="4" max="4" width="13.7109375" style="5" customWidth="1"/>
    <col min="5" max="5" width="6.140625" style="5" bestFit="1" customWidth="1"/>
    <col min="6" max="6" width="10" style="5" customWidth="1"/>
    <col min="7" max="7" width="7.5703125" style="5" customWidth="1"/>
    <col min="8" max="8" width="6.7109375" style="5" customWidth="1"/>
    <col min="9" max="9" width="4.7109375" style="5" customWidth="1"/>
    <col min="10" max="10" width="5.7109375" style="5" customWidth="1"/>
    <col min="11" max="11" width="4.7109375" style="5" customWidth="1"/>
    <col min="12" max="12" width="5.7109375" style="5" customWidth="1"/>
    <col min="13" max="13" width="4.7109375" style="5" customWidth="1"/>
    <col min="14" max="14" width="5.7109375" style="5" customWidth="1"/>
    <col min="15" max="15" width="4.7109375" style="5" customWidth="1"/>
    <col min="16" max="16" width="5.7109375" style="5" customWidth="1"/>
    <col min="17" max="17" width="4.7109375" style="5" customWidth="1"/>
    <col min="18" max="18" width="5.7109375" style="5" customWidth="1"/>
    <col min="19" max="19" width="4.7109375" style="5" customWidth="1"/>
    <col min="20" max="20" width="7.28515625" style="5" customWidth="1"/>
    <col min="21" max="21" width="7" style="5" customWidth="1"/>
  </cols>
  <sheetData>
    <row r="1" spans="1:21" ht="28.5" x14ac:dyDescent="0.45">
      <c r="A1" s="208" t="s">
        <v>15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</row>
    <row r="2" spans="1:21" ht="9" customHeight="1" x14ac:dyDescent="0.25">
      <c r="M2" s="30"/>
    </row>
    <row r="3" spans="1:21" ht="15" customHeight="1" x14ac:dyDescent="0.25">
      <c r="B3" s="8"/>
      <c r="C3" s="8"/>
      <c r="E3" s="8"/>
      <c r="N3" s="62"/>
      <c r="O3" s="62"/>
    </row>
    <row r="4" spans="1:21" ht="16.5" customHeight="1" x14ac:dyDescent="0.25">
      <c r="A4" s="196" t="s">
        <v>0</v>
      </c>
      <c r="B4" s="190" t="s">
        <v>1</v>
      </c>
      <c r="C4" s="197" t="s">
        <v>35</v>
      </c>
      <c r="D4" s="187" t="s">
        <v>30</v>
      </c>
      <c r="E4" s="187" t="s">
        <v>31</v>
      </c>
      <c r="F4" s="196" t="s">
        <v>3</v>
      </c>
      <c r="G4" s="187" t="s">
        <v>8</v>
      </c>
      <c r="H4" s="190" t="s">
        <v>21</v>
      </c>
      <c r="I4" s="190"/>
      <c r="J4" s="191" t="s">
        <v>20</v>
      </c>
      <c r="K4" s="191"/>
      <c r="L4" s="192" t="s">
        <v>4</v>
      </c>
      <c r="M4" s="193"/>
      <c r="N4" s="181" t="s">
        <v>22</v>
      </c>
      <c r="O4" s="181"/>
      <c r="P4" s="192" t="s">
        <v>5</v>
      </c>
      <c r="Q4" s="193"/>
      <c r="R4" s="181" t="s">
        <v>23</v>
      </c>
      <c r="S4" s="181"/>
      <c r="T4" s="182" t="s">
        <v>6</v>
      </c>
      <c r="U4" s="207" t="s">
        <v>7</v>
      </c>
    </row>
    <row r="5" spans="1:21" ht="23.25" customHeight="1" x14ac:dyDescent="0.25">
      <c r="A5" s="196"/>
      <c r="B5" s="190"/>
      <c r="C5" s="198"/>
      <c r="D5" s="188"/>
      <c r="E5" s="188"/>
      <c r="F5" s="196"/>
      <c r="G5" s="188"/>
      <c r="H5" s="190"/>
      <c r="I5" s="190"/>
      <c r="J5" s="191"/>
      <c r="K5" s="191"/>
      <c r="L5" s="194"/>
      <c r="M5" s="195"/>
      <c r="N5" s="181"/>
      <c r="O5" s="181"/>
      <c r="P5" s="194"/>
      <c r="Q5" s="195"/>
      <c r="R5" s="181"/>
      <c r="S5" s="181"/>
      <c r="T5" s="182"/>
      <c r="U5" s="207"/>
    </row>
    <row r="6" spans="1:21" x14ac:dyDescent="0.25">
      <c r="A6" s="196"/>
      <c r="B6" s="190"/>
      <c r="C6" s="199"/>
      <c r="D6" s="189"/>
      <c r="E6" s="189"/>
      <c r="F6" s="196"/>
      <c r="G6" s="189"/>
      <c r="H6" s="79" t="s">
        <v>32</v>
      </c>
      <c r="I6" s="79" t="s">
        <v>9</v>
      </c>
      <c r="J6" s="80" t="s">
        <v>32</v>
      </c>
      <c r="K6" s="80" t="s">
        <v>9</v>
      </c>
      <c r="L6" s="80" t="s">
        <v>32</v>
      </c>
      <c r="M6" s="80" t="s">
        <v>9</v>
      </c>
      <c r="N6" s="80" t="s">
        <v>32</v>
      </c>
      <c r="O6" s="80" t="s">
        <v>9</v>
      </c>
      <c r="P6" s="80" t="s">
        <v>32</v>
      </c>
      <c r="Q6" s="80" t="s">
        <v>9</v>
      </c>
      <c r="R6" s="80" t="s">
        <v>32</v>
      </c>
      <c r="S6" s="80" t="s">
        <v>9</v>
      </c>
      <c r="T6" s="182"/>
      <c r="U6" s="207"/>
    </row>
    <row r="7" spans="1:21" x14ac:dyDescent="0.25">
      <c r="A7" s="66"/>
      <c r="B7" s="67"/>
      <c r="C7" s="67"/>
      <c r="D7" s="67"/>
      <c r="E7" s="67"/>
      <c r="F7" s="66"/>
      <c r="G7" s="67"/>
      <c r="H7" s="79"/>
      <c r="I7" s="79"/>
      <c r="J7" s="80"/>
      <c r="K7" s="80"/>
      <c r="L7" s="80"/>
      <c r="M7" s="80"/>
      <c r="N7" s="80"/>
      <c r="O7" s="80"/>
      <c r="P7" s="80"/>
      <c r="Q7" s="80"/>
      <c r="R7" s="80"/>
      <c r="S7" s="80"/>
      <c r="T7" s="68"/>
      <c r="U7" s="69"/>
    </row>
    <row r="8" spans="1:21" ht="24.95" customHeight="1" x14ac:dyDescent="0.25">
      <c r="A8" s="71">
        <v>1</v>
      </c>
      <c r="B8" s="70" t="str">
        <f>'команда город'!B9</f>
        <v>Бавыкин Михаил</v>
      </c>
      <c r="C8" s="71" t="str">
        <f>'команда город'!C9</f>
        <v>М</v>
      </c>
      <c r="D8" s="71" t="str">
        <f>'команда город'!D9</f>
        <v>«СОШ № 56»</v>
      </c>
      <c r="E8" s="71">
        <f>'команда город'!E9</f>
        <v>60</v>
      </c>
      <c r="F8" s="72">
        <f>'команда город'!F9</f>
        <v>39267</v>
      </c>
      <c r="G8" s="71">
        <f>'команда город'!G9</f>
        <v>13</v>
      </c>
      <c r="H8" s="73">
        <f>'команда город'!H9</f>
        <v>2.673611111111111E-3</v>
      </c>
      <c r="I8" s="97">
        <f>'команда город'!I9</f>
        <v>37</v>
      </c>
      <c r="J8" s="74">
        <f>'команда город'!J9</f>
        <v>8.4</v>
      </c>
      <c r="K8" s="97">
        <f>'команда город'!K9</f>
        <v>58</v>
      </c>
      <c r="L8" s="75">
        <f>'команда город'!L9</f>
        <v>7</v>
      </c>
      <c r="M8" s="97">
        <f>'команда город'!M9</f>
        <v>26</v>
      </c>
      <c r="N8" s="75">
        <f>'команда город'!N9</f>
        <v>26</v>
      </c>
      <c r="O8" s="97">
        <f>'команда город'!O9</f>
        <v>30</v>
      </c>
      <c r="P8" s="75">
        <f>'команда город'!P9</f>
        <v>12</v>
      </c>
      <c r="Q8" s="98">
        <f>'команда город'!Q9</f>
        <v>35</v>
      </c>
      <c r="R8" s="75">
        <f>'команда город'!R9</f>
        <v>239</v>
      </c>
      <c r="S8" s="97">
        <f>'команда город'!S9</f>
        <v>59</v>
      </c>
      <c r="T8" s="76">
        <f>'команда город'!T9</f>
        <v>245</v>
      </c>
      <c r="U8" s="76">
        <f t="shared" ref="U8:U19" si="0">RANK(T8,$T$8:$T$19)</f>
        <v>1</v>
      </c>
    </row>
    <row r="9" spans="1:21" ht="24.95" customHeight="1" x14ac:dyDescent="0.25">
      <c r="A9" s="71">
        <v>2</v>
      </c>
      <c r="B9" s="70" t="str">
        <f>'команда город'!B10</f>
        <v>Занадолбин Евгений</v>
      </c>
      <c r="C9" s="71" t="str">
        <f>'команда город'!C10</f>
        <v>М</v>
      </c>
      <c r="D9" s="71" t="str">
        <f>'команда город'!D10</f>
        <v>«СОШ № 56»</v>
      </c>
      <c r="E9" s="71">
        <f>'команда город'!E10</f>
        <v>75</v>
      </c>
      <c r="F9" s="72">
        <f>'команда город'!F10</f>
        <v>39118</v>
      </c>
      <c r="G9" s="71">
        <f>'команда город'!G10</f>
        <v>14</v>
      </c>
      <c r="H9" s="73">
        <f>'команда город'!H10</f>
        <v>3.4027777777777784E-3</v>
      </c>
      <c r="I9" s="97">
        <f>'команда город'!I10</f>
        <v>11</v>
      </c>
      <c r="J9" s="74">
        <f>'команда город'!J10</f>
        <v>9.1999999999999993</v>
      </c>
      <c r="K9" s="97">
        <f>'команда город'!K10</f>
        <v>34</v>
      </c>
      <c r="L9" s="75">
        <f>'команда город'!L10</f>
        <v>4</v>
      </c>
      <c r="M9" s="97">
        <f>'команда город'!M10</f>
        <v>13</v>
      </c>
      <c r="N9" s="75">
        <f>'команда город'!N10</f>
        <v>30</v>
      </c>
      <c r="O9" s="97">
        <f>'команда город'!O10</f>
        <v>34</v>
      </c>
      <c r="P9" s="75">
        <f>'команда город'!P10</f>
        <v>-4</v>
      </c>
      <c r="Q9" s="98">
        <f>'команда город'!Q10</f>
        <v>2</v>
      </c>
      <c r="R9" s="75">
        <f>'команда город'!R10</f>
        <v>226</v>
      </c>
      <c r="S9" s="97">
        <f>'команда город'!S10</f>
        <v>46</v>
      </c>
      <c r="T9" s="76">
        <f>'команда город'!T10</f>
        <v>140</v>
      </c>
      <c r="U9" s="76">
        <f t="shared" si="0"/>
        <v>12</v>
      </c>
    </row>
    <row r="10" spans="1:21" ht="24.95" customHeight="1" x14ac:dyDescent="0.25">
      <c r="A10" s="71">
        <v>3</v>
      </c>
      <c r="B10" s="70" t="str">
        <f>'команда город'!B11</f>
        <v>Костылев Кирилл</v>
      </c>
      <c r="C10" s="71" t="str">
        <f>'команда город'!C11</f>
        <v>М</v>
      </c>
      <c r="D10" s="71" t="str">
        <f>'команда город'!D11</f>
        <v>«СОШ № 56»</v>
      </c>
      <c r="E10" s="71">
        <f>'команда город'!E11</f>
        <v>78</v>
      </c>
      <c r="F10" s="72">
        <f>'команда город'!F11</f>
        <v>39261</v>
      </c>
      <c r="G10" s="71">
        <f>'команда город'!G11</f>
        <v>13</v>
      </c>
      <c r="H10" s="73">
        <f>'команда город'!H11</f>
        <v>3.0555555555555557E-3</v>
      </c>
      <c r="I10" s="97">
        <f>'команда город'!I11</f>
        <v>23</v>
      </c>
      <c r="J10" s="74">
        <f>'команда город'!J11</f>
        <v>8.9</v>
      </c>
      <c r="K10" s="97">
        <f>'команда город'!K11</f>
        <v>47</v>
      </c>
      <c r="L10" s="75">
        <f>'команда город'!L11</f>
        <v>4</v>
      </c>
      <c r="M10" s="97">
        <f>'команда город'!M11</f>
        <v>17</v>
      </c>
      <c r="N10" s="75">
        <f>'команда город'!N11</f>
        <v>29</v>
      </c>
      <c r="O10" s="97">
        <f>'команда город'!O11</f>
        <v>36</v>
      </c>
      <c r="P10" s="75">
        <f>'команда город'!P11</f>
        <v>10</v>
      </c>
      <c r="Q10" s="98">
        <f>'команда город'!Q11</f>
        <v>30</v>
      </c>
      <c r="R10" s="75">
        <f>'команда город'!R11</f>
        <v>207</v>
      </c>
      <c r="S10" s="97">
        <f>'команда город'!S11</f>
        <v>32</v>
      </c>
      <c r="T10" s="76">
        <f>'команда город'!T11</f>
        <v>185</v>
      </c>
      <c r="U10" s="76">
        <f t="shared" si="0"/>
        <v>7</v>
      </c>
    </row>
    <row r="11" spans="1:21" ht="24.95" customHeight="1" x14ac:dyDescent="0.25">
      <c r="A11" s="71">
        <v>4</v>
      </c>
      <c r="B11" s="70" t="str">
        <f>'команда город'!B12</f>
        <v>Кулаков Артём</v>
      </c>
      <c r="C11" s="71" t="str">
        <f>'команда город'!C12</f>
        <v>М</v>
      </c>
      <c r="D11" s="71" t="str">
        <f>'команда город'!D12</f>
        <v>«СОШ № 56»</v>
      </c>
      <c r="E11" s="71">
        <f>'команда город'!E12</f>
        <v>84</v>
      </c>
      <c r="F11" s="72">
        <f>'команда город'!F12</f>
        <v>39304</v>
      </c>
      <c r="G11" s="71">
        <f>'команда город'!G12</f>
        <v>13</v>
      </c>
      <c r="H11" s="73">
        <f>'команда город'!H12</f>
        <v>3.2175925925925926E-3</v>
      </c>
      <c r="I11" s="97">
        <f>'команда город'!I12</f>
        <v>19</v>
      </c>
      <c r="J11" s="74">
        <f>'команда город'!J12</f>
        <v>9.3000000000000007</v>
      </c>
      <c r="K11" s="97">
        <f>'команда город'!K12</f>
        <v>38</v>
      </c>
      <c r="L11" s="75">
        <f>'команда город'!L12</f>
        <v>10</v>
      </c>
      <c r="M11" s="97">
        <f>'команда город'!M12</f>
        <v>38</v>
      </c>
      <c r="N11" s="75">
        <f>'команда город'!N12</f>
        <v>28</v>
      </c>
      <c r="O11" s="97">
        <f>'команда город'!O12</f>
        <v>34</v>
      </c>
      <c r="P11" s="75">
        <f>'команда город'!P12</f>
        <v>7</v>
      </c>
      <c r="Q11" s="98">
        <f>'команда город'!Q12</f>
        <v>24</v>
      </c>
      <c r="R11" s="75">
        <f>'команда город'!R12</f>
        <v>206</v>
      </c>
      <c r="S11" s="97">
        <f>'команда город'!S12</f>
        <v>31</v>
      </c>
      <c r="T11" s="76">
        <f>'команда город'!T12</f>
        <v>184</v>
      </c>
      <c r="U11" s="76">
        <f t="shared" si="0"/>
        <v>8</v>
      </c>
    </row>
    <row r="12" spans="1:21" ht="24.95" customHeight="1" x14ac:dyDescent="0.25">
      <c r="A12" s="71">
        <v>5</v>
      </c>
      <c r="B12" s="70" t="str">
        <f>'команда город'!B13</f>
        <v>Холодов Дмитрий</v>
      </c>
      <c r="C12" s="71" t="str">
        <f>'команда город'!C13</f>
        <v>М</v>
      </c>
      <c r="D12" s="71" t="str">
        <f>'команда город'!D13</f>
        <v>«СОШ № 56»</v>
      </c>
      <c r="E12" s="71">
        <f>'команда город'!E13</f>
        <v>81</v>
      </c>
      <c r="F12" s="72">
        <f>'команда город'!F13</f>
        <v>39233</v>
      </c>
      <c r="G12" s="71">
        <f>'команда город'!G13</f>
        <v>14</v>
      </c>
      <c r="H12" s="73">
        <f>'команда город'!H13</f>
        <v>2.4189814814814816E-3</v>
      </c>
      <c r="I12" s="97">
        <f>'команда город'!I13</f>
        <v>50</v>
      </c>
      <c r="J12" s="74">
        <f>'команда город'!J13</f>
        <v>7.7</v>
      </c>
      <c r="K12" s="97">
        <f>'команда город'!K13</f>
        <v>67</v>
      </c>
      <c r="L12" s="75">
        <f>'команда город'!L13</f>
        <v>6</v>
      </c>
      <c r="M12" s="97">
        <f>'команда город'!M13</f>
        <v>19</v>
      </c>
      <c r="N12" s="75">
        <f>'команда город'!N13</f>
        <v>27</v>
      </c>
      <c r="O12" s="97">
        <f>'команда город'!O13</f>
        <v>28</v>
      </c>
      <c r="P12" s="75">
        <f>'команда город'!P13</f>
        <v>-5</v>
      </c>
      <c r="Q12" s="98">
        <f>'команда город'!Q13</f>
        <v>1</v>
      </c>
      <c r="R12" s="75">
        <f>'команда город'!R13</f>
        <v>245</v>
      </c>
      <c r="S12" s="97">
        <f>'команда город'!S13</f>
        <v>60</v>
      </c>
      <c r="T12" s="76">
        <f>'команда город'!T13</f>
        <v>225</v>
      </c>
      <c r="U12" s="76">
        <f t="shared" si="0"/>
        <v>2</v>
      </c>
    </row>
    <row r="13" spans="1:21" ht="24.95" customHeight="1" x14ac:dyDescent="0.25">
      <c r="A13" s="71">
        <v>6</v>
      </c>
      <c r="B13" s="70" t="str">
        <f>'команда город'!B14</f>
        <v>Яковлев Егор</v>
      </c>
      <c r="C13" s="71" t="str">
        <f>'команда город'!C14</f>
        <v>М</v>
      </c>
      <c r="D13" s="71" t="str">
        <f>'команда город'!D14</f>
        <v>«СОШ № 56»</v>
      </c>
      <c r="E13" s="71">
        <f>'команда город'!E14</f>
        <v>72</v>
      </c>
      <c r="F13" s="72">
        <f>'команда город'!F14</f>
        <v>39229</v>
      </c>
      <c r="G13" s="71">
        <f>'команда город'!G14</f>
        <v>14</v>
      </c>
      <c r="H13" s="73">
        <f>'команда город'!H14</f>
        <v>3.0555555555555557E-3</v>
      </c>
      <c r="I13" s="97">
        <f>'команда город'!I14</f>
        <v>19</v>
      </c>
      <c r="J13" s="74">
        <f>'команда город'!J14</f>
        <v>9.1</v>
      </c>
      <c r="K13" s="97">
        <f>'команда город'!K14</f>
        <v>36</v>
      </c>
      <c r="L13" s="75">
        <f>'команда город'!L14</f>
        <v>5</v>
      </c>
      <c r="M13" s="97">
        <f>'команда город'!M14</f>
        <v>16</v>
      </c>
      <c r="N13" s="75">
        <f>'команда город'!N14</f>
        <v>30</v>
      </c>
      <c r="O13" s="97">
        <f>'команда город'!O14</f>
        <v>34</v>
      </c>
      <c r="P13" s="75">
        <f>'команда город'!P14</f>
        <v>7</v>
      </c>
      <c r="Q13" s="98">
        <f>'команда город'!Q14</f>
        <v>24</v>
      </c>
      <c r="R13" s="75">
        <f>'команда город'!R14</f>
        <v>196</v>
      </c>
      <c r="S13" s="97">
        <f>'команда город'!S14</f>
        <v>21</v>
      </c>
      <c r="T13" s="76">
        <f>'команда город'!T14</f>
        <v>150</v>
      </c>
      <c r="U13" s="76">
        <f t="shared" si="0"/>
        <v>11</v>
      </c>
    </row>
    <row r="14" spans="1:21" ht="24.95" customHeight="1" x14ac:dyDescent="0.25">
      <c r="A14" s="71">
        <v>7</v>
      </c>
      <c r="B14" s="70" t="str">
        <f>'команда город'!B42</f>
        <v>Кабаков Александр</v>
      </c>
      <c r="C14" s="71" t="str">
        <f>'команда город'!C42</f>
        <v>М</v>
      </c>
      <c r="D14" s="71" t="str">
        <f>'команда город'!D42</f>
        <v>«Лебяжьевская СОШ»</v>
      </c>
      <c r="E14" s="71">
        <f>'команда город'!E42</f>
        <v>184</v>
      </c>
      <c r="F14" s="72">
        <f>'команда город'!F42</f>
        <v>39071</v>
      </c>
      <c r="G14" s="71">
        <f>'команда город'!G42</f>
        <v>14</v>
      </c>
      <c r="H14" s="73">
        <f>'команда город'!H42</f>
        <v>2.6967592592592594E-3</v>
      </c>
      <c r="I14" s="97">
        <f>'команда город'!I42</f>
        <v>31</v>
      </c>
      <c r="J14" s="74">
        <f>'команда город'!J42</f>
        <v>8.9</v>
      </c>
      <c r="K14" s="97">
        <f>'команда город'!K42</f>
        <v>41</v>
      </c>
      <c r="L14" s="75">
        <f>'команда город'!L42</f>
        <v>7</v>
      </c>
      <c r="M14" s="97">
        <f>'команда город'!M42</f>
        <v>22</v>
      </c>
      <c r="N14" s="75">
        <f>'команда город'!N42</f>
        <v>26</v>
      </c>
      <c r="O14" s="97">
        <f>'команда город'!O42</f>
        <v>26</v>
      </c>
      <c r="P14" s="75">
        <f>'команда город'!P42</f>
        <v>16</v>
      </c>
      <c r="Q14" s="98">
        <f>'команда город'!Q42</f>
        <v>47</v>
      </c>
      <c r="R14" s="75">
        <f>'команда город'!R42</f>
        <v>226</v>
      </c>
      <c r="S14" s="97">
        <f>'команда город'!S42</f>
        <v>46</v>
      </c>
      <c r="T14" s="76">
        <f>'команда город'!T42</f>
        <v>213</v>
      </c>
      <c r="U14" s="76">
        <f t="shared" si="0"/>
        <v>4</v>
      </c>
    </row>
    <row r="15" spans="1:21" ht="24.95" customHeight="1" x14ac:dyDescent="0.25">
      <c r="A15" s="71">
        <v>8</v>
      </c>
      <c r="B15" s="70" t="str">
        <f>'команда город'!B43</f>
        <v>Марин Иван</v>
      </c>
      <c r="C15" s="71" t="str">
        <f>'команда город'!C43</f>
        <v>М</v>
      </c>
      <c r="D15" s="71" t="str">
        <f>'команда город'!D43</f>
        <v>«Лебяжьевская СОШ»</v>
      </c>
      <c r="E15" s="71">
        <f>'команда город'!E43</f>
        <v>192</v>
      </c>
      <c r="F15" s="72">
        <f>'команда город'!F43</f>
        <v>39367</v>
      </c>
      <c r="G15" s="71">
        <f>'команда город'!G43</f>
        <v>13</v>
      </c>
      <c r="H15" s="73">
        <f>'команда город'!H43</f>
        <v>2.8819444444444444E-3</v>
      </c>
      <c r="I15" s="97">
        <f>'команда город'!I43</f>
        <v>28</v>
      </c>
      <c r="J15" s="74">
        <f>'команда город'!J43</f>
        <v>9.5</v>
      </c>
      <c r="K15" s="97">
        <f>'команда город'!K43</f>
        <v>34</v>
      </c>
      <c r="L15" s="75">
        <f>'команда город'!L43</f>
        <v>13</v>
      </c>
      <c r="M15" s="97">
        <f>'команда город'!M43</f>
        <v>50</v>
      </c>
      <c r="N15" s="75">
        <f>'команда город'!N43</f>
        <v>31</v>
      </c>
      <c r="O15" s="97">
        <f>'команда город'!O43</f>
        <v>40</v>
      </c>
      <c r="P15" s="75">
        <f>'команда город'!P43</f>
        <v>8</v>
      </c>
      <c r="Q15" s="98">
        <f>'команда город'!Q43</f>
        <v>26</v>
      </c>
      <c r="R15" s="75">
        <f>'команда город'!R43</f>
        <v>214</v>
      </c>
      <c r="S15" s="97">
        <f>'команда город'!S43</f>
        <v>39</v>
      </c>
      <c r="T15" s="76">
        <f>'команда город'!T43</f>
        <v>217</v>
      </c>
      <c r="U15" s="76">
        <f t="shared" si="0"/>
        <v>3</v>
      </c>
    </row>
    <row r="16" spans="1:21" ht="24.95" customHeight="1" x14ac:dyDescent="0.25">
      <c r="A16" s="71">
        <v>9</v>
      </c>
      <c r="B16" s="70" t="str">
        <f>'команда город'!B44</f>
        <v>Танатаров Владислав</v>
      </c>
      <c r="C16" s="71" t="str">
        <f>'команда город'!C44</f>
        <v>М</v>
      </c>
      <c r="D16" s="71" t="str">
        <f>'команда город'!D44</f>
        <v>«Лебяжьевская СОШ»</v>
      </c>
      <c r="E16" s="71">
        <f>'команда город'!E44</f>
        <v>171</v>
      </c>
      <c r="F16" s="72">
        <f>'команда город'!F44</f>
        <v>39260</v>
      </c>
      <c r="G16" s="71">
        <f>'команда город'!G44</f>
        <v>13</v>
      </c>
      <c r="H16" s="73">
        <f>'команда город'!H44</f>
        <v>2.6388888888888885E-3</v>
      </c>
      <c r="I16" s="97">
        <f>'команда город'!I44</f>
        <v>38</v>
      </c>
      <c r="J16" s="74">
        <f>'команда город'!J44</f>
        <v>9.3000000000000007</v>
      </c>
      <c r="K16" s="97">
        <f>'команда город'!K44</f>
        <v>38</v>
      </c>
      <c r="L16" s="75">
        <f>'команда город'!L44</f>
        <v>12</v>
      </c>
      <c r="M16" s="97">
        <f>'команда город'!M44</f>
        <v>46</v>
      </c>
      <c r="N16" s="75">
        <f>'команда город'!N44</f>
        <v>24</v>
      </c>
      <c r="O16" s="97">
        <f>'команда город'!O44</f>
        <v>26</v>
      </c>
      <c r="P16" s="75">
        <f>'команда город'!P44</f>
        <v>4</v>
      </c>
      <c r="Q16" s="98">
        <f>'команда город'!Q44</f>
        <v>18</v>
      </c>
      <c r="R16" s="75">
        <f>'команда город'!R44</f>
        <v>214</v>
      </c>
      <c r="S16" s="97">
        <f>'команда город'!S44</f>
        <v>39</v>
      </c>
      <c r="T16" s="76">
        <f>'команда город'!T44</f>
        <v>205</v>
      </c>
      <c r="U16" s="76">
        <f t="shared" si="0"/>
        <v>5</v>
      </c>
    </row>
    <row r="17" spans="1:21" ht="24.95" customHeight="1" x14ac:dyDescent="0.25">
      <c r="A17" s="71">
        <v>10</v>
      </c>
      <c r="B17" s="70" t="str">
        <f>'команда город'!B45</f>
        <v>Исаков Данил</v>
      </c>
      <c r="C17" s="71" t="str">
        <f>'команда город'!C45</f>
        <v>М</v>
      </c>
      <c r="D17" s="71" t="str">
        <f>'команда город'!D45</f>
        <v>«Лебяжьевская СОШ»</v>
      </c>
      <c r="E17" s="71">
        <f>'команда город'!E45</f>
        <v>164</v>
      </c>
      <c r="F17" s="72">
        <f>'команда город'!F45</f>
        <v>39064</v>
      </c>
      <c r="G17" s="71">
        <f>'команда город'!G45</f>
        <v>14</v>
      </c>
      <c r="H17" s="73">
        <f>'команда город'!H45</f>
        <v>2.6388888888888885E-3</v>
      </c>
      <c r="I17" s="97">
        <f>'команда город'!I45</f>
        <v>33</v>
      </c>
      <c r="J17" s="74">
        <f>'команда город'!J45</f>
        <v>9.1</v>
      </c>
      <c r="K17" s="97">
        <f>'команда город'!K45</f>
        <v>36</v>
      </c>
      <c r="L17" s="75">
        <f>'команда город'!L45</f>
        <v>10</v>
      </c>
      <c r="M17" s="97">
        <f>'команда город'!M45</f>
        <v>34</v>
      </c>
      <c r="N17" s="75">
        <f>'команда город'!N45</f>
        <v>26</v>
      </c>
      <c r="O17" s="97">
        <f>'команда город'!O45</f>
        <v>26</v>
      </c>
      <c r="P17" s="75">
        <f>'команда город'!P45</f>
        <v>6</v>
      </c>
      <c r="Q17" s="98">
        <f>'команда город'!Q45</f>
        <v>22</v>
      </c>
      <c r="R17" s="75">
        <f>'команда город'!R45</f>
        <v>205</v>
      </c>
      <c r="S17" s="97">
        <f>'команда город'!S45</f>
        <v>25</v>
      </c>
      <c r="T17" s="76">
        <f>'команда город'!T45</f>
        <v>176</v>
      </c>
      <c r="U17" s="76">
        <f t="shared" si="0"/>
        <v>9</v>
      </c>
    </row>
    <row r="18" spans="1:21" ht="24.95" customHeight="1" x14ac:dyDescent="0.25">
      <c r="A18" s="71">
        <v>11</v>
      </c>
      <c r="B18" s="70" t="str">
        <f>'команда город'!B46</f>
        <v>Большаков Максим</v>
      </c>
      <c r="C18" s="71" t="str">
        <f>'команда город'!C46</f>
        <v>М</v>
      </c>
      <c r="D18" s="71" t="str">
        <f>'команда город'!D46</f>
        <v>«Лебяжьевская СОШ»</v>
      </c>
      <c r="E18" s="71">
        <f>'команда город'!E46</f>
        <v>200</v>
      </c>
      <c r="F18" s="72">
        <f>'команда город'!F46</f>
        <v>39404</v>
      </c>
      <c r="G18" s="71">
        <f>'команда город'!G46</f>
        <v>13</v>
      </c>
      <c r="H18" s="73">
        <f>'команда город'!H46</f>
        <v>2.8240740740740739E-3</v>
      </c>
      <c r="I18" s="97">
        <f>'команда город'!I46</f>
        <v>30</v>
      </c>
      <c r="J18" s="74">
        <f>'команда город'!J46</f>
        <v>8.8000000000000007</v>
      </c>
      <c r="K18" s="97">
        <f>'команда город'!K46</f>
        <v>50</v>
      </c>
      <c r="L18" s="75">
        <f>'команда город'!L46</f>
        <v>10</v>
      </c>
      <c r="M18" s="97">
        <f>'команда город'!M46</f>
        <v>38</v>
      </c>
      <c r="N18" s="75">
        <f>'команда город'!N46</f>
        <v>25</v>
      </c>
      <c r="O18" s="97">
        <f>'команда город'!O46</f>
        <v>28</v>
      </c>
      <c r="P18" s="75">
        <f>'команда город'!P46</f>
        <v>8</v>
      </c>
      <c r="Q18" s="98">
        <f>'команда город'!Q46</f>
        <v>26</v>
      </c>
      <c r="R18" s="75">
        <f>'команда город'!R46</f>
        <v>206</v>
      </c>
      <c r="S18" s="97">
        <f>'команда город'!S46</f>
        <v>31</v>
      </c>
      <c r="T18" s="76">
        <f>'команда город'!T46</f>
        <v>203</v>
      </c>
      <c r="U18" s="76">
        <f t="shared" si="0"/>
        <v>6</v>
      </c>
    </row>
    <row r="19" spans="1:21" ht="24.95" customHeight="1" x14ac:dyDescent="0.25">
      <c r="A19" s="71">
        <v>12</v>
      </c>
      <c r="B19" s="70" t="str">
        <f>'команда город'!B47</f>
        <v>Дьяконов Кирилл</v>
      </c>
      <c r="C19" s="71" t="str">
        <f>'команда город'!C47</f>
        <v>М</v>
      </c>
      <c r="D19" s="71" t="str">
        <f>'команда город'!D47</f>
        <v>«Лебяжьевская СОШ»</v>
      </c>
      <c r="E19" s="71">
        <f>'команда город'!E47</f>
        <v>175</v>
      </c>
      <c r="F19" s="72">
        <f>'команда город'!F47</f>
        <v>39335</v>
      </c>
      <c r="G19" s="71">
        <f>'команда город'!G47</f>
        <v>13</v>
      </c>
      <c r="H19" s="73">
        <f>'команда город'!H47</f>
        <v>2.9398148148148148E-3</v>
      </c>
      <c r="I19" s="97">
        <f>'команда город'!I47</f>
        <v>27</v>
      </c>
      <c r="J19" s="74">
        <f>'команда город'!J47</f>
        <v>10.199999999999999</v>
      </c>
      <c r="K19" s="97">
        <f>'команда город'!K47</f>
        <v>20</v>
      </c>
      <c r="L19" s="75">
        <f>'команда город'!L47</f>
        <v>8</v>
      </c>
      <c r="M19" s="97">
        <f>'команда город'!M47</f>
        <v>30</v>
      </c>
      <c r="N19" s="75">
        <f>'команда город'!N47</f>
        <v>29</v>
      </c>
      <c r="O19" s="97">
        <f>'команда город'!O47</f>
        <v>36</v>
      </c>
      <c r="P19" s="75">
        <f>'команда город'!P47</f>
        <v>1</v>
      </c>
      <c r="Q19" s="98">
        <f>'команда город'!Q47</f>
        <v>12</v>
      </c>
      <c r="R19" s="75">
        <f>'команда город'!R47</f>
        <v>211</v>
      </c>
      <c r="S19" s="97">
        <f>'команда город'!S47</f>
        <v>36</v>
      </c>
      <c r="T19" s="76">
        <f>'команда город'!T47</f>
        <v>161</v>
      </c>
      <c r="U19" s="76">
        <f t="shared" si="0"/>
        <v>10</v>
      </c>
    </row>
  </sheetData>
  <sheetProtection sheet="1" objects="1" scenarios="1"/>
  <autoFilter ref="A7:U7">
    <sortState ref="A8:U23">
      <sortCondition ref="E7"/>
    </sortState>
  </autoFilter>
  <mergeCells count="16">
    <mergeCell ref="U4:U6"/>
    <mergeCell ref="A1:U1"/>
    <mergeCell ref="A4:A6"/>
    <mergeCell ref="B4:B6"/>
    <mergeCell ref="C4:C6"/>
    <mergeCell ref="D4:D6"/>
    <mergeCell ref="E4:E6"/>
    <mergeCell ref="F4:F6"/>
    <mergeCell ref="G4:G6"/>
    <mergeCell ref="H4:I5"/>
    <mergeCell ref="J4:K5"/>
    <mergeCell ref="L4:M5"/>
    <mergeCell ref="N4:O5"/>
    <mergeCell ref="P4:Q5"/>
    <mergeCell ref="R4:S5"/>
    <mergeCell ref="T4:T6"/>
  </mergeCells>
  <conditionalFormatting sqref="U8:U19">
    <cfRule type="cellIs" dxfId="23" priority="1" operator="equal">
      <formula>3</formula>
    </cfRule>
    <cfRule type="cellIs" dxfId="22" priority="2" operator="equal">
      <formula>2</formula>
    </cfRule>
    <cfRule type="cellIs" dxfId="21" priority="3" operator="equal">
      <formula>1</formula>
    </cfRule>
  </conditionalFormatting>
  <printOptions horizontalCentered="1"/>
  <pageMargins left="0.27559055118110237" right="0.27559055118110237" top="0.27559055118110237" bottom="0.27559055118110237" header="0" footer="0"/>
  <pageSetup paperSize="9" scale="97" fitToHeight="0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188"/>
  <sheetViews>
    <sheetView topLeftCell="A37" zoomScaleNormal="100" workbookViewId="0">
      <selection activeCell="AC174" sqref="AC174"/>
    </sheetView>
  </sheetViews>
  <sheetFormatPr defaultRowHeight="15" x14ac:dyDescent="0.25"/>
  <cols>
    <col min="1" max="1" width="3.42578125" style="5" customWidth="1"/>
    <col min="2" max="2" width="21.7109375" style="5" customWidth="1"/>
    <col min="3" max="3" width="3.85546875" style="5" bestFit="1" customWidth="1"/>
    <col min="4" max="4" width="13.7109375" style="5" customWidth="1"/>
    <col min="5" max="5" width="6.140625" style="5" bestFit="1" customWidth="1"/>
    <col min="6" max="6" width="9.42578125" style="5" customWidth="1"/>
    <col min="7" max="7" width="7.5703125" style="5" customWidth="1"/>
    <col min="8" max="8" width="6.7109375" style="5" customWidth="1"/>
    <col min="9" max="11" width="4.7109375" style="5" customWidth="1"/>
    <col min="12" max="12" width="4.85546875" style="5" customWidth="1"/>
    <col min="13" max="19" width="4.7109375" style="5" customWidth="1"/>
    <col min="20" max="20" width="9" style="5" customWidth="1"/>
    <col min="21" max="21" width="7.7109375" customWidth="1"/>
    <col min="23" max="27" width="7.5703125" hidden="1" customWidth="1"/>
  </cols>
  <sheetData>
    <row r="1" spans="1:27" ht="20.100000000000001" customHeight="1" x14ac:dyDescent="0.3">
      <c r="A1" s="200" t="s">
        <v>40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27" ht="20.100000000000001" customHeight="1" x14ac:dyDescent="0.3">
      <c r="A2" s="200" t="s">
        <v>42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1:27" ht="20.100000000000001" customHeight="1" x14ac:dyDescent="0.3">
      <c r="A3" s="81"/>
      <c r="B3" s="81"/>
      <c r="C3" s="81"/>
      <c r="D3" s="86" t="s">
        <v>41</v>
      </c>
      <c r="E3" s="86"/>
      <c r="F3" s="209" t="s">
        <v>95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81"/>
      <c r="T3" s="81"/>
      <c r="W3" s="206" t="s">
        <v>46</v>
      </c>
      <c r="X3" s="206"/>
      <c r="Y3" s="206"/>
      <c r="Z3" s="206"/>
      <c r="AA3" s="206"/>
    </row>
    <row r="4" spans="1:27" ht="9" customHeight="1" x14ac:dyDescent="0.25">
      <c r="M4" s="30"/>
    </row>
    <row r="5" spans="1:27" ht="15" customHeight="1" x14ac:dyDescent="0.25">
      <c r="B5" s="8">
        <v>44349</v>
      </c>
      <c r="C5" s="8"/>
      <c r="D5" s="8"/>
      <c r="E5" s="8"/>
      <c r="L5" s="85" t="s">
        <v>39</v>
      </c>
      <c r="O5" s="85"/>
      <c r="Q5" s="85"/>
      <c r="R5" s="85"/>
    </row>
    <row r="6" spans="1:27" ht="16.5" customHeight="1" x14ac:dyDescent="0.25">
      <c r="A6" s="196" t="s">
        <v>0</v>
      </c>
      <c r="B6" s="190" t="s">
        <v>1</v>
      </c>
      <c r="C6" s="197" t="s">
        <v>35</v>
      </c>
      <c r="D6" s="187" t="s">
        <v>30</v>
      </c>
      <c r="E6" s="187" t="s">
        <v>31</v>
      </c>
      <c r="F6" s="196" t="s">
        <v>3</v>
      </c>
      <c r="G6" s="187" t="s">
        <v>8</v>
      </c>
      <c r="H6" s="190" t="s">
        <v>21</v>
      </c>
      <c r="I6" s="190"/>
      <c r="J6" s="191" t="s">
        <v>20</v>
      </c>
      <c r="K6" s="191"/>
      <c r="L6" s="192" t="s">
        <v>4</v>
      </c>
      <c r="M6" s="193"/>
      <c r="N6" s="181" t="s">
        <v>22</v>
      </c>
      <c r="O6" s="181"/>
      <c r="P6" s="192" t="s">
        <v>5</v>
      </c>
      <c r="Q6" s="193"/>
      <c r="R6" s="181" t="s">
        <v>23</v>
      </c>
      <c r="S6" s="181"/>
      <c r="T6" s="182" t="s">
        <v>43</v>
      </c>
      <c r="U6" s="182" t="s">
        <v>44</v>
      </c>
      <c r="W6" s="202" t="s">
        <v>45</v>
      </c>
      <c r="X6" s="205" t="s">
        <v>33</v>
      </c>
      <c r="Z6" s="202" t="s">
        <v>47</v>
      </c>
      <c r="AA6" s="205" t="s">
        <v>33</v>
      </c>
    </row>
    <row r="7" spans="1:27" ht="23.25" customHeight="1" x14ac:dyDescent="0.25">
      <c r="A7" s="196"/>
      <c r="B7" s="190"/>
      <c r="C7" s="198"/>
      <c r="D7" s="188"/>
      <c r="E7" s="188"/>
      <c r="F7" s="196"/>
      <c r="G7" s="188"/>
      <c r="H7" s="190"/>
      <c r="I7" s="190"/>
      <c r="J7" s="191"/>
      <c r="K7" s="191"/>
      <c r="L7" s="194"/>
      <c r="M7" s="195"/>
      <c r="N7" s="181"/>
      <c r="O7" s="181"/>
      <c r="P7" s="194"/>
      <c r="Q7" s="195"/>
      <c r="R7" s="181"/>
      <c r="S7" s="181"/>
      <c r="T7" s="182"/>
      <c r="U7" s="182"/>
      <c r="W7" s="203"/>
      <c r="X7" s="205"/>
      <c r="Z7" s="203"/>
      <c r="AA7" s="205"/>
    </row>
    <row r="8" spans="1:27" x14ac:dyDescent="0.25">
      <c r="A8" s="196"/>
      <c r="B8" s="190"/>
      <c r="C8" s="199"/>
      <c r="D8" s="189"/>
      <c r="E8" s="189"/>
      <c r="F8" s="196"/>
      <c r="G8" s="189"/>
      <c r="H8" s="79" t="s">
        <v>32</v>
      </c>
      <c r="I8" s="79" t="s">
        <v>9</v>
      </c>
      <c r="J8" s="80" t="s">
        <v>32</v>
      </c>
      <c r="K8" s="80" t="s">
        <v>9</v>
      </c>
      <c r="L8" s="80" t="s">
        <v>32</v>
      </c>
      <c r="M8" s="80" t="s">
        <v>9</v>
      </c>
      <c r="N8" s="80" t="s">
        <v>32</v>
      </c>
      <c r="O8" s="80" t="s">
        <v>9</v>
      </c>
      <c r="P8" s="80" t="s">
        <v>32</v>
      </c>
      <c r="Q8" s="80" t="s">
        <v>9</v>
      </c>
      <c r="R8" s="80" t="s">
        <v>32</v>
      </c>
      <c r="S8" s="80" t="s">
        <v>9</v>
      </c>
      <c r="T8" s="182"/>
      <c r="U8" s="182"/>
      <c r="W8" s="204"/>
      <c r="X8" s="205"/>
      <c r="Z8" s="204"/>
      <c r="AA8" s="205"/>
    </row>
    <row r="9" spans="1:27" ht="21" customHeight="1" x14ac:dyDescent="0.25">
      <c r="A9" s="71">
        <v>1</v>
      </c>
      <c r="B9" s="70"/>
      <c r="C9" s="71" t="s">
        <v>36</v>
      </c>
      <c r="D9" s="71" t="s">
        <v>99</v>
      </c>
      <c r="E9" s="71"/>
      <c r="F9" s="72"/>
      <c r="G9" s="63">
        <f>DATEDIF(F9,$B$5,"y")</f>
        <v>121</v>
      </c>
      <c r="H9" s="73"/>
      <c r="I9" s="79" t="str">
        <f>IF(G9=15,VLOOKUP(H9,'Бег 1000 м'!$A$2:$B$200,2,1),IF(G9=14,VLOOKUP(H9,'Бег 1000 м'!$D$2:$E$200,2,1),IF(G9=13,VLOOKUP(H9,'Бег 1000 м'!$G$2:$H$200,2,1),IF(G9=12,VLOOKUP(H9,'Бег 1000 м'!$J$2:$K$200,2,1),""))))</f>
        <v/>
      </c>
      <c r="J9" s="74"/>
      <c r="K9" s="79" t="str">
        <f>IF(G9=15,VLOOKUP(J9,'Бег 60 м'!$A$2:$B$74,2,1),IF(G9=14,VLOOKUP(J9,'Бег 60 м'!$D$2:$E$74,2,1),IF(G9=13,VLOOKUP(J9,'Бег 60 м'!$G$2:$H$74,2,1),IF(G9=12,VLOOKUP(J9,'Бег 60 м'!$J$2:$K$74,2,1),""))))</f>
        <v/>
      </c>
      <c r="L9" s="75"/>
      <c r="M9" s="79" t="str">
        <f>IF(G9=15,VLOOKUP(L9,'Подт Отж'!$A$2:$B$72,2,1),IF(G9=14,VLOOKUP(L9,'Подт Отж'!$D$2:$E$72,2,1),IF(G9=13,VLOOKUP(L9,'Подт Отж'!$G$2:$H$72,2,1),IF(G9=12,VLOOKUP(L9,'Подт Отж'!$J$2:$K$72,2,1),""))))</f>
        <v/>
      </c>
      <c r="N9" s="75"/>
      <c r="O9" s="79" t="str">
        <f>IF(G9=15,VLOOKUP(N9,'Подъем туловища'!$A$2:$B$72,2,1),IF(G9=14,VLOOKUP(N9,'Подъем туловища'!$D$2:$E$72,2,1),IF(G9=13,VLOOKUP(N9,'Подъем туловища'!$G$2:$H$72,2,1),IF(G9=12,VLOOKUP(N9,'Подъем туловища'!$J$2:$K$72,2,1),""))))</f>
        <v/>
      </c>
      <c r="P9" s="75"/>
      <c r="Q9" s="79" t="str">
        <f>IF(G9=15,VLOOKUP(P9,'Наклон вперед'!$A$2:$B$72,2,1),IF(G9=14,VLOOKUP(P9,'Наклон вперед'!$D$2:$E$72,2,1),IF(G9=13,VLOOKUP(P9,'Наклон вперед'!$G$2:$H$72,2,1),IF(G9=12,VLOOKUP(P9,'Наклон вперед'!$J$2:$K$72,2,1),""))))</f>
        <v/>
      </c>
      <c r="R9" s="75"/>
      <c r="S9" s="79" t="str">
        <f>IF(G9=15,VLOOKUP(R9,'Прыжок с места'!$A$2:$B$72,2,1),IF(G9=14,VLOOKUP(R9,'Прыжок с места'!$D$2:$E$72,2,1),IF(G9=13,VLOOKUP(R9,'Прыжок с места'!$G$2:$H$72,2,1),IF(G9=12,VLOOKUP(R9,'Прыжок с места'!$J$2:$K$72,2,1),""))))</f>
        <v/>
      </c>
      <c r="T9" s="76">
        <f>SUM(I9,K9,M9,O9,Q9,S9,)</f>
        <v>0</v>
      </c>
      <c r="U9" s="94">
        <f>X9</f>
        <v>15</v>
      </c>
      <c r="W9" s="102">
        <f>T9</f>
        <v>0</v>
      </c>
      <c r="X9" s="100">
        <f>RANK(W9,$W$9:$W$185)</f>
        <v>15</v>
      </c>
      <c r="Y9" s="101"/>
      <c r="Z9" s="102"/>
      <c r="AA9" s="100"/>
    </row>
    <row r="10" spans="1:27" ht="21" customHeight="1" x14ac:dyDescent="0.25">
      <c r="A10" s="71">
        <v>2</v>
      </c>
      <c r="B10" s="70"/>
      <c r="C10" s="71" t="s">
        <v>36</v>
      </c>
      <c r="D10" s="71" t="s">
        <v>99</v>
      </c>
      <c r="E10" s="71"/>
      <c r="F10" s="72"/>
      <c r="G10" s="63">
        <f t="shared" ref="G10:G13" si="0">DATEDIF(F10,$B$5,"y")</f>
        <v>121</v>
      </c>
      <c r="H10" s="73"/>
      <c r="I10" s="79" t="str">
        <f>IF(G10=15,VLOOKUP(H10,'Бег 1000 м'!$A$2:$B$200,2,1),IF(G10=14,VLOOKUP(H10,'Бег 1000 м'!$D$2:$E$200,2,1),IF(G10=13,VLOOKUP(H10,'Бег 1000 м'!$G$2:$H$200,2,1),IF(G10=12,VLOOKUP(H10,'Бег 1000 м'!$J$2:$K$200,2,1),""))))</f>
        <v/>
      </c>
      <c r="J10" s="74"/>
      <c r="K10" s="79" t="str">
        <f>IF(G10=15,VLOOKUP(J10,'Бег 60 м'!$A$2:$B$74,2,1),IF(G10=14,VLOOKUP(J10,'Бег 60 м'!$D$2:$E$74,2,1),IF(G10=13,VLOOKUP(J10,'Бег 60 м'!$G$2:$H$74,2,1),IF(G10=12,VLOOKUP(J10,'Бег 60 м'!$J$2:$K$74,2,1),""))))</f>
        <v/>
      </c>
      <c r="L10" s="75"/>
      <c r="M10" s="79" t="str">
        <f>IF(G10=15,VLOOKUP(L10,'Подт Отж'!$A$2:$B$72,2,1),IF(G10=14,VLOOKUP(L10,'Подт Отж'!$D$2:$E$72,2,1),IF(G10=13,VLOOKUP(L10,'Подт Отж'!$G$2:$H$72,2,1),IF(G10=12,VLOOKUP(L10,'Подт Отж'!$J$2:$K$72,2,1),""))))</f>
        <v/>
      </c>
      <c r="N10" s="75"/>
      <c r="O10" s="79" t="str">
        <f>IF(G10=15,VLOOKUP(N10,'Подъем туловища'!$A$2:$B$72,2,1),IF(G10=14,VLOOKUP(N10,'Подъем туловища'!$D$2:$E$72,2,1),IF(G10=13,VLOOKUP(N10,'Подъем туловища'!$G$2:$H$72,2,1),IF(G10=12,VLOOKUP(N10,'Подъем туловища'!$J$2:$K$72,2,1),""))))</f>
        <v/>
      </c>
      <c r="P10" s="75"/>
      <c r="Q10" s="79" t="str">
        <f>IF(G10=15,VLOOKUP(P10,'Наклон вперед'!$A$2:$B$72,2,1),IF(G10=14,VLOOKUP(P10,'Наклон вперед'!$D$2:$E$72,2,1),IF(G10=13,VLOOKUP(P10,'Наклон вперед'!$G$2:$H$72,2,1),IF(G10=12,VLOOKUP(P10,'Наклон вперед'!$J$2:$K$72,2,1),""))))</f>
        <v/>
      </c>
      <c r="R10" s="75"/>
      <c r="S10" s="79" t="str">
        <f>IF(G10=15,VLOOKUP(R10,'Прыжок с места'!$A$2:$B$72,2,1),IF(G10=14,VLOOKUP(R10,'Прыжок с места'!$D$2:$E$72,2,1),IF(G10=13,VLOOKUP(R10,'Прыжок с места'!$G$2:$H$72,2,1),IF(G10=12,VLOOKUP(R10,'Прыжок с места'!$J$2:$K$72,2,1),""))))</f>
        <v/>
      </c>
      <c r="T10" s="76">
        <f t="shared" ref="T10:T13" si="1">SUM(I10,K10,M10,O10,Q10,S10,)</f>
        <v>0</v>
      </c>
      <c r="U10" s="94">
        <f t="shared" ref="U10:U13" si="2">X10</f>
        <v>15</v>
      </c>
      <c r="W10" s="102">
        <f t="shared" ref="W10:W40" si="3">T10</f>
        <v>0</v>
      </c>
      <c r="X10" s="100">
        <f>RANK(W10,$W$9:$W$185)</f>
        <v>15</v>
      </c>
      <c r="Y10" s="101"/>
      <c r="Z10" s="102"/>
      <c r="AA10" s="100"/>
    </row>
    <row r="11" spans="1:27" ht="21" customHeight="1" x14ac:dyDescent="0.25">
      <c r="A11" s="71">
        <v>3</v>
      </c>
      <c r="B11" s="70"/>
      <c r="C11" s="71" t="s">
        <v>36</v>
      </c>
      <c r="D11" s="71" t="s">
        <v>99</v>
      </c>
      <c r="E11" s="71"/>
      <c r="F11" s="72"/>
      <c r="G11" s="63">
        <f t="shared" si="0"/>
        <v>121</v>
      </c>
      <c r="H11" s="73"/>
      <c r="I11" s="79" t="str">
        <f>IF(G11=15,VLOOKUP(H11,'Бег 1000 м'!$A$2:$B$200,2,1),IF(G11=14,VLOOKUP(H11,'Бег 1000 м'!$D$2:$E$200,2,1),IF(G11=13,VLOOKUP(H11,'Бег 1000 м'!$G$2:$H$200,2,1),IF(G11=12,VLOOKUP(H11,'Бег 1000 м'!$J$2:$K$200,2,1),""))))</f>
        <v/>
      </c>
      <c r="J11" s="74"/>
      <c r="K11" s="79" t="str">
        <f>IF(G11=15,VLOOKUP(J11,'Бег 60 м'!$A$2:$B$74,2,1),IF(G11=14,VLOOKUP(J11,'Бег 60 м'!$D$2:$E$74,2,1),IF(G11=13,VLOOKUP(J11,'Бег 60 м'!$G$2:$H$74,2,1),IF(G11=12,VLOOKUP(J11,'Бег 60 м'!$J$2:$K$74,2,1),""))))</f>
        <v/>
      </c>
      <c r="L11" s="75"/>
      <c r="M11" s="79" t="str">
        <f>IF(G11=15,VLOOKUP(L11,'Подт Отж'!$A$2:$B$72,2,1),IF(G11=14,VLOOKUP(L11,'Подт Отж'!$D$2:$E$72,2,1),IF(G11=13,VLOOKUP(L11,'Подт Отж'!$G$2:$H$72,2,1),IF(G11=12,VLOOKUP(L11,'Подт Отж'!$J$2:$K$72,2,1),""))))</f>
        <v/>
      </c>
      <c r="N11" s="75"/>
      <c r="O11" s="79" t="str">
        <f>IF(G11=15,VLOOKUP(N11,'Подъем туловища'!$A$2:$B$72,2,1),IF(G11=14,VLOOKUP(N11,'Подъем туловища'!$D$2:$E$72,2,1),IF(G11=13,VLOOKUP(N11,'Подъем туловища'!$G$2:$H$72,2,1),IF(G11=12,VLOOKUP(N11,'Подъем туловища'!$J$2:$K$72,2,1),""))))</f>
        <v/>
      </c>
      <c r="P11" s="75"/>
      <c r="Q11" s="79" t="str">
        <f>IF(G11=15,VLOOKUP(P11,'Наклон вперед'!$A$2:$B$72,2,1),IF(G11=14,VLOOKUP(P11,'Наклон вперед'!$D$2:$E$72,2,1),IF(G11=13,VLOOKUP(P11,'Наклон вперед'!$G$2:$H$72,2,1),IF(G11=12,VLOOKUP(P11,'Наклон вперед'!$J$2:$K$72,2,1),""))))</f>
        <v/>
      </c>
      <c r="R11" s="75"/>
      <c r="S11" s="79" t="str">
        <f>IF(G11=15,VLOOKUP(R11,'Прыжок с места'!$A$2:$B$72,2,1),IF(G11=14,VLOOKUP(R11,'Прыжок с места'!$D$2:$E$72,2,1),IF(G11=13,VLOOKUP(R11,'Прыжок с места'!$G$2:$H$72,2,1),IF(G11=12,VLOOKUP(R11,'Прыжок с места'!$J$2:$K$72,2,1),""))))</f>
        <v/>
      </c>
      <c r="T11" s="76">
        <f t="shared" si="1"/>
        <v>0</v>
      </c>
      <c r="U11" s="94">
        <f t="shared" si="2"/>
        <v>15</v>
      </c>
      <c r="W11" s="102">
        <f t="shared" si="3"/>
        <v>0</v>
      </c>
      <c r="X11" s="100">
        <f>RANK(W11,$W$9:$W$185)</f>
        <v>15</v>
      </c>
      <c r="Y11" s="101"/>
      <c r="Z11" s="102"/>
      <c r="AA11" s="100"/>
    </row>
    <row r="12" spans="1:27" ht="21" customHeight="1" x14ac:dyDescent="0.25">
      <c r="A12" s="71">
        <v>4</v>
      </c>
      <c r="B12" s="70"/>
      <c r="C12" s="71" t="s">
        <v>36</v>
      </c>
      <c r="D12" s="71" t="s">
        <v>99</v>
      </c>
      <c r="E12" s="71"/>
      <c r="F12" s="72"/>
      <c r="G12" s="63">
        <f t="shared" si="0"/>
        <v>121</v>
      </c>
      <c r="H12" s="73"/>
      <c r="I12" s="79" t="str">
        <f>IF(G12=15,VLOOKUP(H12,'Бег 1000 м'!$A$2:$B$200,2,1),IF(G12=14,VLOOKUP(H12,'Бег 1000 м'!$D$2:$E$200,2,1),IF(G12=13,VLOOKUP(H12,'Бег 1000 м'!$G$2:$H$200,2,1),IF(G12=12,VLOOKUP(H12,'Бег 1000 м'!$J$2:$K$200,2,1),""))))</f>
        <v/>
      </c>
      <c r="J12" s="74"/>
      <c r="K12" s="79" t="str">
        <f>IF(G12=15,VLOOKUP(J12,'Бег 60 м'!$A$2:$B$74,2,1),IF(G12=14,VLOOKUP(J12,'Бег 60 м'!$D$2:$E$74,2,1),IF(G12=13,VLOOKUP(J12,'Бег 60 м'!$G$2:$H$74,2,1),IF(G12=12,VLOOKUP(J12,'Бег 60 м'!$J$2:$K$74,2,1),""))))</f>
        <v/>
      </c>
      <c r="L12" s="75"/>
      <c r="M12" s="79" t="str">
        <f>IF(G12=15,VLOOKUP(L12,'Подт Отж'!$A$2:$B$72,2,1),IF(G12=14,VLOOKUP(L12,'Подт Отж'!$D$2:$E$72,2,1),IF(G12=13,VLOOKUP(L12,'Подт Отж'!$G$2:$H$72,2,1),IF(G12=12,VLOOKUP(L12,'Подт Отж'!$J$2:$K$72,2,1),""))))</f>
        <v/>
      </c>
      <c r="N12" s="75"/>
      <c r="O12" s="79" t="str">
        <f>IF(G12=15,VLOOKUP(N12,'Подъем туловища'!$A$2:$B$72,2,1),IF(G12=14,VLOOKUP(N12,'Подъем туловища'!$D$2:$E$72,2,1),IF(G12=13,VLOOKUP(N12,'Подъем туловища'!$G$2:$H$72,2,1),IF(G12=12,VLOOKUP(N12,'Подъем туловища'!$J$2:$K$72,2,1),""))))</f>
        <v/>
      </c>
      <c r="P12" s="75"/>
      <c r="Q12" s="79" t="str">
        <f>IF(G12=15,VLOOKUP(P12,'Наклон вперед'!$A$2:$B$72,2,1),IF(G12=14,VLOOKUP(P12,'Наклон вперед'!$D$2:$E$72,2,1),IF(G12=13,VLOOKUP(P12,'Наклон вперед'!$G$2:$H$72,2,1),IF(G12=12,VLOOKUP(P12,'Наклон вперед'!$J$2:$K$72,2,1),""))))</f>
        <v/>
      </c>
      <c r="R12" s="75"/>
      <c r="S12" s="79" t="str">
        <f>IF(G12=15,VLOOKUP(R12,'Прыжок с места'!$A$2:$B$72,2,1),IF(G12=14,VLOOKUP(R12,'Прыжок с места'!$D$2:$E$72,2,1),IF(G12=13,VLOOKUP(R12,'Прыжок с места'!$G$2:$H$72,2,1),IF(G12=12,VLOOKUP(R12,'Прыжок с места'!$J$2:$K$72,2,1),""))))</f>
        <v/>
      </c>
      <c r="T12" s="76">
        <f t="shared" si="1"/>
        <v>0</v>
      </c>
      <c r="U12" s="94">
        <f t="shared" si="2"/>
        <v>15</v>
      </c>
      <c r="W12" s="102">
        <f t="shared" si="3"/>
        <v>0</v>
      </c>
      <c r="X12" s="100">
        <f>RANK(W12,$W$9:$W$185)</f>
        <v>15</v>
      </c>
      <c r="Y12" s="101"/>
      <c r="Z12" s="102"/>
      <c r="AA12" s="100"/>
    </row>
    <row r="13" spans="1:27" ht="21" customHeight="1" thickBot="1" x14ac:dyDescent="0.3">
      <c r="A13" s="71">
        <v>5</v>
      </c>
      <c r="B13" s="70"/>
      <c r="C13" s="71" t="s">
        <v>36</v>
      </c>
      <c r="D13" s="71" t="s">
        <v>99</v>
      </c>
      <c r="E13" s="71"/>
      <c r="F13" s="72"/>
      <c r="G13" s="63">
        <f t="shared" si="0"/>
        <v>121</v>
      </c>
      <c r="H13" s="73"/>
      <c r="I13" s="79" t="str">
        <f>IF(G13=15,VLOOKUP(H13,'Бег 1000 м'!$A$2:$B$200,2,1),IF(G13=14,VLOOKUP(H13,'Бег 1000 м'!$D$2:$E$200,2,1),IF(G13=13,VLOOKUP(H13,'Бег 1000 м'!$G$2:$H$200,2,1),IF(G13=12,VLOOKUP(H13,'Бег 1000 м'!$J$2:$K$200,2,1),""))))</f>
        <v/>
      </c>
      <c r="J13" s="74"/>
      <c r="K13" s="79" t="str">
        <f>IF(G13=15,VLOOKUP(J13,'Бег 60 м'!$A$2:$B$74,2,1),IF(G13=14,VLOOKUP(J13,'Бег 60 м'!$D$2:$E$74,2,1),IF(G13=13,VLOOKUP(J13,'Бег 60 м'!$G$2:$H$74,2,1),IF(G13=12,VLOOKUP(J13,'Бег 60 м'!$J$2:$K$74,2,1),""))))</f>
        <v/>
      </c>
      <c r="L13" s="75"/>
      <c r="M13" s="79" t="str">
        <f>IF(G13=15,VLOOKUP(L13,'Подт Отж'!$A$2:$B$72,2,1),IF(G13=14,VLOOKUP(L13,'Подт Отж'!$D$2:$E$72,2,1),IF(G13=13,VLOOKUP(L13,'Подт Отж'!$G$2:$H$72,2,1),IF(G13=12,VLOOKUP(L13,'Подт Отж'!$J$2:$K$72,2,1),""))))</f>
        <v/>
      </c>
      <c r="N13" s="75"/>
      <c r="O13" s="79" t="str">
        <f>IF(G13=15,VLOOKUP(N13,'Подъем туловища'!$A$2:$B$72,2,1),IF(G13=14,VLOOKUP(N13,'Подъем туловища'!$D$2:$E$72,2,1),IF(G13=13,VLOOKUP(N13,'Подъем туловища'!$G$2:$H$72,2,1),IF(G13=12,VLOOKUP(N13,'Подъем туловища'!$J$2:$K$72,2,1),""))))</f>
        <v/>
      </c>
      <c r="P13" s="75"/>
      <c r="Q13" s="79" t="str">
        <f>IF(G13=15,VLOOKUP(P13,'Наклон вперед'!$A$2:$B$72,2,1),IF(G13=14,VLOOKUP(P13,'Наклон вперед'!$D$2:$E$72,2,1),IF(G13=13,VLOOKUP(P13,'Наклон вперед'!$G$2:$H$72,2,1),IF(G13=12,VLOOKUP(P13,'Наклон вперед'!$J$2:$K$72,2,1),""))))</f>
        <v/>
      </c>
      <c r="R13" s="75"/>
      <c r="S13" s="79" t="str">
        <f>IF(G13=15,VLOOKUP(R13,'Прыжок с места'!$A$2:$B$72,2,1),IF(G13=14,VLOOKUP(R13,'Прыжок с места'!$D$2:$E$72,2,1),IF(G13=13,VLOOKUP(R13,'Прыжок с места'!$G$2:$H$72,2,1),IF(G13=12,VLOOKUP(R13,'Прыжок с места'!$J$2:$K$72,2,1),""))))</f>
        <v/>
      </c>
      <c r="T13" s="76">
        <f t="shared" si="1"/>
        <v>0</v>
      </c>
      <c r="U13" s="94">
        <f t="shared" si="2"/>
        <v>15</v>
      </c>
      <c r="W13" s="102">
        <f t="shared" si="3"/>
        <v>0</v>
      </c>
      <c r="X13" s="100">
        <f>RANK(W13,$W$9:$W$185)</f>
        <v>15</v>
      </c>
      <c r="Y13" s="101"/>
      <c r="Z13" s="102"/>
      <c r="AA13" s="100"/>
    </row>
    <row r="14" spans="1:27" ht="24.95" customHeight="1" thickBot="1" x14ac:dyDescent="0.3">
      <c r="K14" s="29"/>
      <c r="O14" s="183" t="s">
        <v>165</v>
      </c>
      <c r="P14" s="184"/>
      <c r="Q14" s="184"/>
      <c r="R14" s="184"/>
      <c r="S14" s="89"/>
      <c r="T14" s="88">
        <f>SUM(LARGE(T9:T13,{1,2,3}))</f>
        <v>0</v>
      </c>
      <c r="W14" s="102"/>
      <c r="X14" s="100"/>
      <c r="Y14" s="101"/>
      <c r="Z14" s="102"/>
      <c r="AA14" s="100"/>
    </row>
    <row r="15" spans="1:27" x14ac:dyDescent="0.25">
      <c r="W15" s="102"/>
      <c r="X15" s="100"/>
      <c r="Y15" s="101"/>
      <c r="Z15" s="102"/>
      <c r="AA15" s="100"/>
    </row>
    <row r="16" spans="1:27" ht="15" customHeight="1" x14ac:dyDescent="0.25">
      <c r="A16" s="196" t="s">
        <v>0</v>
      </c>
      <c r="B16" s="190" t="s">
        <v>1</v>
      </c>
      <c r="C16" s="197" t="s">
        <v>35</v>
      </c>
      <c r="D16" s="187" t="s">
        <v>30</v>
      </c>
      <c r="E16" s="187" t="s">
        <v>31</v>
      </c>
      <c r="F16" s="196" t="s">
        <v>3</v>
      </c>
      <c r="G16" s="187" t="s">
        <v>8</v>
      </c>
      <c r="H16" s="190" t="s">
        <v>21</v>
      </c>
      <c r="I16" s="190"/>
      <c r="J16" s="191" t="s">
        <v>20</v>
      </c>
      <c r="K16" s="191"/>
      <c r="L16" s="192" t="s">
        <v>29</v>
      </c>
      <c r="M16" s="193"/>
      <c r="N16" s="181" t="s">
        <v>22</v>
      </c>
      <c r="O16" s="181"/>
      <c r="P16" s="192" t="s">
        <v>5</v>
      </c>
      <c r="Q16" s="193"/>
      <c r="R16" s="181" t="s">
        <v>23</v>
      </c>
      <c r="S16" s="181"/>
      <c r="T16" s="182" t="s">
        <v>43</v>
      </c>
      <c r="U16" s="182" t="s">
        <v>44</v>
      </c>
      <c r="W16" s="102"/>
      <c r="X16" s="100"/>
      <c r="Y16" s="101"/>
      <c r="Z16" s="102"/>
      <c r="AA16" s="100"/>
    </row>
    <row r="17" spans="1:27" ht="20.25" customHeight="1" x14ac:dyDescent="0.25">
      <c r="A17" s="196"/>
      <c r="B17" s="190"/>
      <c r="C17" s="198"/>
      <c r="D17" s="188"/>
      <c r="E17" s="188"/>
      <c r="F17" s="196"/>
      <c r="G17" s="188"/>
      <c r="H17" s="190"/>
      <c r="I17" s="190"/>
      <c r="J17" s="191"/>
      <c r="K17" s="191"/>
      <c r="L17" s="194"/>
      <c r="M17" s="195"/>
      <c r="N17" s="181"/>
      <c r="O17" s="181"/>
      <c r="P17" s="194"/>
      <c r="Q17" s="195"/>
      <c r="R17" s="181"/>
      <c r="S17" s="181"/>
      <c r="T17" s="182"/>
      <c r="U17" s="182"/>
      <c r="W17" s="102"/>
      <c r="X17" s="100"/>
      <c r="Y17" s="101"/>
      <c r="Z17" s="102"/>
      <c r="AA17" s="100"/>
    </row>
    <row r="18" spans="1:27" x14ac:dyDescent="0.25">
      <c r="A18" s="196"/>
      <c r="B18" s="190"/>
      <c r="C18" s="199"/>
      <c r="D18" s="189"/>
      <c r="E18" s="189"/>
      <c r="F18" s="196"/>
      <c r="G18" s="189"/>
      <c r="H18" s="79" t="s">
        <v>32</v>
      </c>
      <c r="I18" s="79" t="s">
        <v>9</v>
      </c>
      <c r="J18" s="80" t="s">
        <v>32</v>
      </c>
      <c r="K18" s="80" t="s">
        <v>9</v>
      </c>
      <c r="L18" s="80" t="s">
        <v>32</v>
      </c>
      <c r="M18" s="80" t="s">
        <v>9</v>
      </c>
      <c r="N18" s="80" t="s">
        <v>32</v>
      </c>
      <c r="O18" s="80" t="s">
        <v>9</v>
      </c>
      <c r="P18" s="80" t="s">
        <v>32</v>
      </c>
      <c r="Q18" s="80" t="s">
        <v>9</v>
      </c>
      <c r="R18" s="80" t="s">
        <v>32</v>
      </c>
      <c r="S18" s="80" t="s">
        <v>9</v>
      </c>
      <c r="T18" s="182"/>
      <c r="U18" s="182"/>
      <c r="W18" s="102"/>
      <c r="X18" s="100"/>
      <c r="Y18" s="101"/>
      <c r="Z18" s="102"/>
      <c r="AA18" s="100"/>
    </row>
    <row r="19" spans="1:27" ht="21" customHeight="1" x14ac:dyDescent="0.25">
      <c r="A19" s="71">
        <v>1</v>
      </c>
      <c r="B19" s="70"/>
      <c r="C19" s="71" t="s">
        <v>37</v>
      </c>
      <c r="D19" s="71" t="s">
        <v>99</v>
      </c>
      <c r="E19" s="71"/>
      <c r="F19" s="72"/>
      <c r="G19" s="63">
        <f t="shared" ref="G19:G23" si="4">DATEDIF(F19,$B$5,"y")</f>
        <v>121</v>
      </c>
      <c r="H19" s="73"/>
      <c r="I19" s="79" t="str">
        <f>IF(G19=15,VLOOKUP(H19,'Бег 1000 м'!$N$2:$O$194,2,1),IF(G19=14,VLOOKUP(H19,'Бег 1000 м'!$Q$2:$R$194,2,1),IF(G19=13,VLOOKUP(H19,'Бег 1000 м'!$T$2:$U$204,2,1),IF(G19=12,VLOOKUP(H19,'Бег 1000 м'!$W$2:$X$214,2,1),""))))</f>
        <v/>
      </c>
      <c r="J19" s="74"/>
      <c r="K19" s="79" t="str">
        <f>IF(G19=15,VLOOKUP(J19,'Бег 60 м'!$M$2:$N$74,2,1),IF(G19=14,VLOOKUP(J19,'Бег 60 м'!$P$2:$Q$74,2,1),IF(G19=13,VLOOKUP(J19,'Бег 60 м'!$S$2:$T$74,2,1),IF(G19=12,VLOOKUP(J19,'Бег 60 м'!$V$2:$W$74,2,1),""))))</f>
        <v/>
      </c>
      <c r="L19" s="75"/>
      <c r="M19" s="79" t="str">
        <f>IF(G19=15,VLOOKUP(L19,'Подт Отж'!$N$2:$O$72,2,1),IF(G19=14,VLOOKUP(L19,'Подт Отж'!$Q$2:$R$72,2,1),IF(G19=13,VLOOKUP(L19,'Подт Отж'!$T$2:$U$72,2,1),IF(G19=12,VLOOKUP(L19,'Подт Отж'!$W$2:$X$72,2,1),""))))</f>
        <v/>
      </c>
      <c r="N19" s="75"/>
      <c r="O19" s="79" t="str">
        <f>IF(G19=15,VLOOKUP(N19,'Подъем туловища'!$M$2:$N$72,2,1),IF(G19=14,VLOOKUP(N19,'Подъем туловища'!$P$2:$Q$72,2,1),IF(G19=13,VLOOKUP(N19,'Подъем туловища'!$S$2:$T$72,2,1),IF(G19=12,VLOOKUP(N19,'Подъем туловища'!$V$2:$W$72,2,1),""))))</f>
        <v/>
      </c>
      <c r="P19" s="75"/>
      <c r="Q19" s="79" t="str">
        <f>IF(G19=15,VLOOKUP(P19,'Наклон вперед'!$M$2:$N$72,2,1),IF(G19=14,VLOOKUP(P19,'Наклон вперед'!$P$2:$Q$72,2,1),IF(G19=13,VLOOKUP(P19,'Наклон вперед'!$S$2:$T$72,2,1),IF(G19=12,VLOOKUP(P19,'Наклон вперед'!$V$2:$W$72,2,1),""))))</f>
        <v/>
      </c>
      <c r="R19" s="75"/>
      <c r="S19" s="79" t="str">
        <f>IF(G19=15,VLOOKUP(R19,'Прыжок с места'!$M$2:$N$72,2,1),IF(G19=14,VLOOKUP(R19,'Прыжок с места'!$P$2:$Q$72,2,1),IF(G19=13,VLOOKUP(R19,'Прыжок с места'!$S$2:$T$72,2,1),IF(G19=12,VLOOKUP(R19,'Прыжок с места'!$V$2:$W$72,2,1),""))))</f>
        <v/>
      </c>
      <c r="T19" s="76">
        <f>SUM(I19,K19,M19,O19,Q19,S19,)</f>
        <v>0</v>
      </c>
      <c r="U19" s="94">
        <f>AA19</f>
        <v>16</v>
      </c>
      <c r="W19" s="102"/>
      <c r="X19" s="100"/>
      <c r="Y19" s="101"/>
      <c r="Z19" s="102">
        <f t="shared" ref="Z19:Z50" si="5">T19</f>
        <v>0</v>
      </c>
      <c r="AA19" s="100">
        <f>RANK(Z19,$Z$9:$Z$185)</f>
        <v>16</v>
      </c>
    </row>
    <row r="20" spans="1:27" ht="21" customHeight="1" x14ac:dyDescent="0.25">
      <c r="A20" s="71">
        <v>2</v>
      </c>
      <c r="B20" s="70"/>
      <c r="C20" s="71" t="s">
        <v>37</v>
      </c>
      <c r="D20" s="71" t="s">
        <v>99</v>
      </c>
      <c r="E20" s="71"/>
      <c r="F20" s="72"/>
      <c r="G20" s="63">
        <f t="shared" si="4"/>
        <v>121</v>
      </c>
      <c r="H20" s="73"/>
      <c r="I20" s="79" t="str">
        <f>IF(G20=15,VLOOKUP(H20,'Бег 1000 м'!$N$2:$O$194,2,1),IF(G20=14,VLOOKUP(H20,'Бег 1000 м'!$Q$2:$R$194,2,1),IF(G20=13,VLOOKUP(H20,'Бег 1000 м'!$T$2:$U$204,2,1),IF(G20=12,VLOOKUP(H20,'Бег 1000 м'!$W$2:$X$214,2,1),""))))</f>
        <v/>
      </c>
      <c r="J20" s="74"/>
      <c r="K20" s="79" t="str">
        <f>IF(G20=15,VLOOKUP(J20,'Бег 60 м'!$M$2:$N$74,2,1),IF(G20=14,VLOOKUP(J20,'Бег 60 м'!$P$2:$Q$74,2,1),IF(G20=13,VLOOKUP(J20,'Бег 60 м'!$S$2:$T$74,2,1),IF(G20=12,VLOOKUP(J20,'Бег 60 м'!$V$2:$W$74,2,1),""))))</f>
        <v/>
      </c>
      <c r="L20" s="75"/>
      <c r="M20" s="79" t="str">
        <f>IF(G20=15,VLOOKUP(L20,'Подт Отж'!$N$2:$O$72,2,1),IF(G20=14,VLOOKUP(L20,'Подт Отж'!$Q$2:$R$72,2,1),IF(G20=13,VLOOKUP(L20,'Подт Отж'!$T$2:$U$72,2,1),IF(G20=12,VLOOKUP(L20,'Подт Отж'!$W$2:$X$72,2,1),""))))</f>
        <v/>
      </c>
      <c r="N20" s="75"/>
      <c r="O20" s="79" t="str">
        <f>IF(G20=15,VLOOKUP(N20,'Подъем туловища'!$M$2:$N$72,2,1),IF(G20=14,VLOOKUP(N20,'Подъем туловища'!$P$2:$Q$72,2,1),IF(G20=13,VLOOKUP(N20,'Подъем туловища'!$S$2:$T$72,2,1),IF(G20=12,VLOOKUP(N20,'Подъем туловища'!$V$2:$W$72,2,1),""))))</f>
        <v/>
      </c>
      <c r="P20" s="75"/>
      <c r="Q20" s="79" t="str">
        <f>IF(G20=15,VLOOKUP(P20,'Наклон вперед'!$M$2:$N$72,2,1),IF(G20=14,VLOOKUP(P20,'Наклон вперед'!$P$2:$Q$72,2,1),IF(G20=13,VLOOKUP(P20,'Наклон вперед'!$S$2:$T$72,2,1),IF(G20=12,VLOOKUP(P20,'Наклон вперед'!$V$2:$W$72,2,1),""))))</f>
        <v/>
      </c>
      <c r="R20" s="75"/>
      <c r="S20" s="79" t="str">
        <f>IF(G20=15,VLOOKUP(R20,'Прыжок с места'!$M$2:$N$72,2,1),IF(G20=14,VLOOKUP(R20,'Прыжок с места'!$P$2:$Q$72,2,1),IF(G20=13,VLOOKUP(R20,'Прыжок с места'!$S$2:$T$72,2,1),IF(G20=12,VLOOKUP(R20,'Прыжок с места'!$V$2:$W$72,2,1),""))))</f>
        <v/>
      </c>
      <c r="T20" s="76">
        <f t="shared" ref="T20:T23" si="6">SUM(I20,K20,M20,O20,Q20,S20,)</f>
        <v>0</v>
      </c>
      <c r="U20" s="94">
        <f t="shared" ref="U20:U23" si="7">AA20</f>
        <v>16</v>
      </c>
      <c r="W20" s="102"/>
      <c r="X20" s="100"/>
      <c r="Y20" s="101"/>
      <c r="Z20" s="102">
        <f t="shared" si="5"/>
        <v>0</v>
      </c>
      <c r="AA20" s="100">
        <f>RANK(Z20,$Z$9:$Z$185)</f>
        <v>16</v>
      </c>
    </row>
    <row r="21" spans="1:27" ht="21" customHeight="1" x14ac:dyDescent="0.25">
      <c r="A21" s="71">
        <v>3</v>
      </c>
      <c r="B21" s="70"/>
      <c r="C21" s="71" t="s">
        <v>37</v>
      </c>
      <c r="D21" s="71" t="s">
        <v>99</v>
      </c>
      <c r="E21" s="71"/>
      <c r="F21" s="72"/>
      <c r="G21" s="63">
        <f t="shared" si="4"/>
        <v>121</v>
      </c>
      <c r="H21" s="73"/>
      <c r="I21" s="79" t="str">
        <f>IF(G21=15,VLOOKUP(H21,'Бег 1000 м'!$N$2:$O$194,2,1),IF(G21=14,VLOOKUP(H21,'Бег 1000 м'!$Q$2:$R$194,2,1),IF(G21=13,VLOOKUP(H21,'Бег 1000 м'!$T$2:$U$204,2,1),IF(G21=12,VLOOKUP(H21,'Бег 1000 м'!$W$2:$X$214,2,1),""))))</f>
        <v/>
      </c>
      <c r="J21" s="74"/>
      <c r="K21" s="79" t="str">
        <f>IF(G21=15,VLOOKUP(J21,'Бег 60 м'!$M$2:$N$74,2,1),IF(G21=14,VLOOKUP(J21,'Бег 60 м'!$P$2:$Q$74,2,1),IF(G21=13,VLOOKUP(J21,'Бег 60 м'!$S$2:$T$74,2,1),IF(G21=12,VLOOKUP(J21,'Бег 60 м'!$V$2:$W$74,2,1),""))))</f>
        <v/>
      </c>
      <c r="L21" s="75"/>
      <c r="M21" s="79" t="str">
        <f>IF(G21=15,VLOOKUP(L21,'Подт Отж'!$N$2:$O$72,2,1),IF(G21=14,VLOOKUP(L21,'Подт Отж'!$Q$2:$R$72,2,1),IF(G21=13,VLOOKUP(L21,'Подт Отж'!$T$2:$U$72,2,1),IF(G21=12,VLOOKUP(L21,'Подт Отж'!$W$2:$X$72,2,1),""))))</f>
        <v/>
      </c>
      <c r="N21" s="75"/>
      <c r="O21" s="79" t="str">
        <f>IF(G21=15,VLOOKUP(N21,'Подъем туловища'!$M$2:$N$72,2,1),IF(G21=14,VLOOKUP(N21,'Подъем туловища'!$P$2:$Q$72,2,1),IF(G21=13,VLOOKUP(N21,'Подъем туловища'!$S$2:$T$72,2,1),IF(G21=12,VLOOKUP(N21,'Подъем туловища'!$V$2:$W$72,2,1),""))))</f>
        <v/>
      </c>
      <c r="P21" s="75"/>
      <c r="Q21" s="79" t="str">
        <f>IF(G21=15,VLOOKUP(P21,'Наклон вперед'!$M$2:$N$72,2,1),IF(G21=14,VLOOKUP(P21,'Наклон вперед'!$P$2:$Q$72,2,1),IF(G21=13,VLOOKUP(P21,'Наклон вперед'!$S$2:$T$72,2,1),IF(G21=12,VLOOKUP(P21,'Наклон вперед'!$V$2:$W$72,2,1),""))))</f>
        <v/>
      </c>
      <c r="R21" s="75"/>
      <c r="S21" s="79" t="str">
        <f>IF(G21=15,VLOOKUP(R21,'Прыжок с места'!$M$2:$N$72,2,1),IF(G21=14,VLOOKUP(R21,'Прыжок с места'!$P$2:$Q$72,2,1),IF(G21=13,VLOOKUP(R21,'Прыжок с места'!$S$2:$T$72,2,1),IF(G21=12,VLOOKUP(R21,'Прыжок с места'!$V$2:$W$72,2,1),""))))</f>
        <v/>
      </c>
      <c r="T21" s="76">
        <f t="shared" si="6"/>
        <v>0</v>
      </c>
      <c r="U21" s="94">
        <f t="shared" si="7"/>
        <v>16</v>
      </c>
      <c r="W21" s="102"/>
      <c r="X21" s="100"/>
      <c r="Y21" s="101"/>
      <c r="Z21" s="102">
        <f t="shared" si="5"/>
        <v>0</v>
      </c>
      <c r="AA21" s="100">
        <f>RANK(Z21,$Z$9:$Z$185)</f>
        <v>16</v>
      </c>
    </row>
    <row r="22" spans="1:27" ht="21" customHeight="1" x14ac:dyDescent="0.25">
      <c r="A22" s="71">
        <v>4</v>
      </c>
      <c r="B22" s="70"/>
      <c r="C22" s="71" t="s">
        <v>37</v>
      </c>
      <c r="D22" s="71" t="s">
        <v>99</v>
      </c>
      <c r="E22" s="71"/>
      <c r="F22" s="72"/>
      <c r="G22" s="63">
        <f t="shared" si="4"/>
        <v>121</v>
      </c>
      <c r="H22" s="73"/>
      <c r="I22" s="79" t="str">
        <f>IF(G22=15,VLOOKUP(H22,'Бег 1000 м'!$N$2:$O$194,2,1),IF(G22=14,VLOOKUP(H22,'Бег 1000 м'!$Q$2:$R$194,2,1),IF(G22=13,VLOOKUP(H22,'Бег 1000 м'!$T$2:$U$204,2,1),IF(G22=12,VLOOKUP(H22,'Бег 1000 м'!$W$2:$X$214,2,1),""))))</f>
        <v/>
      </c>
      <c r="J22" s="74"/>
      <c r="K22" s="79" t="str">
        <f>IF(G22=15,VLOOKUP(J22,'Бег 60 м'!$M$2:$N$74,2,1),IF(G22=14,VLOOKUP(J22,'Бег 60 м'!$P$2:$Q$74,2,1),IF(G22=13,VLOOKUP(J22,'Бег 60 м'!$S$2:$T$74,2,1),IF(G22=12,VLOOKUP(J22,'Бег 60 м'!$V$2:$W$74,2,1),""))))</f>
        <v/>
      </c>
      <c r="L22" s="75"/>
      <c r="M22" s="79" t="str">
        <f>IF(G22=15,VLOOKUP(L22,'Подт Отж'!$N$2:$O$72,2,1),IF(G22=14,VLOOKUP(L22,'Подт Отж'!$Q$2:$R$72,2,1),IF(G22=13,VLOOKUP(L22,'Подт Отж'!$T$2:$U$72,2,1),IF(G22=12,VLOOKUP(L22,'Подт Отж'!$W$2:$X$72,2,1),""))))</f>
        <v/>
      </c>
      <c r="N22" s="75"/>
      <c r="O22" s="79" t="str">
        <f>IF(G22=15,VLOOKUP(N22,'Подъем туловища'!$M$2:$N$72,2,1),IF(G22=14,VLOOKUP(N22,'Подъем туловища'!$P$2:$Q$72,2,1),IF(G22=13,VLOOKUP(N22,'Подъем туловища'!$S$2:$T$72,2,1),IF(G22=12,VLOOKUP(N22,'Подъем туловища'!$V$2:$W$72,2,1),""))))</f>
        <v/>
      </c>
      <c r="P22" s="75"/>
      <c r="Q22" s="79" t="str">
        <f>IF(G22=15,VLOOKUP(P22,'Наклон вперед'!$M$2:$N$72,2,1),IF(G22=14,VLOOKUP(P22,'Наклон вперед'!$P$2:$Q$72,2,1),IF(G22=13,VLOOKUP(P22,'Наклон вперед'!$S$2:$T$72,2,1),IF(G22=12,VLOOKUP(P22,'Наклон вперед'!$V$2:$W$72,2,1),""))))</f>
        <v/>
      </c>
      <c r="R22" s="75"/>
      <c r="S22" s="79" t="str">
        <f>IF(G22=15,VLOOKUP(R22,'Прыжок с места'!$M$2:$N$72,2,1),IF(G22=14,VLOOKUP(R22,'Прыжок с места'!$P$2:$Q$72,2,1),IF(G22=13,VLOOKUP(R22,'Прыжок с места'!$S$2:$T$72,2,1),IF(G22=12,VLOOKUP(R22,'Прыжок с места'!$V$2:$W$72,2,1),""))))</f>
        <v/>
      </c>
      <c r="T22" s="76">
        <f t="shared" si="6"/>
        <v>0</v>
      </c>
      <c r="U22" s="94">
        <f t="shared" si="7"/>
        <v>16</v>
      </c>
      <c r="W22" s="102"/>
      <c r="X22" s="100"/>
      <c r="Y22" s="101"/>
      <c r="Z22" s="102">
        <f t="shared" si="5"/>
        <v>0</v>
      </c>
      <c r="AA22" s="100">
        <f>RANK(Z22,$Z$9:$Z$185)</f>
        <v>16</v>
      </c>
    </row>
    <row r="23" spans="1:27" ht="21" customHeight="1" thickBot="1" x14ac:dyDescent="0.3">
      <c r="A23" s="71">
        <v>5</v>
      </c>
      <c r="B23" s="70"/>
      <c r="C23" s="71" t="s">
        <v>37</v>
      </c>
      <c r="D23" s="71" t="s">
        <v>99</v>
      </c>
      <c r="E23" s="71"/>
      <c r="F23" s="72"/>
      <c r="G23" s="63">
        <f t="shared" si="4"/>
        <v>121</v>
      </c>
      <c r="H23" s="73"/>
      <c r="I23" s="79" t="str">
        <f>IF(G23=15,VLOOKUP(H23,'Бег 1000 м'!$N$2:$O$194,2,1),IF(G23=14,VLOOKUP(H23,'Бег 1000 м'!$Q$2:$R$194,2,1),IF(G23=13,VLOOKUP(H23,'Бег 1000 м'!$T$2:$U$204,2,1),IF(G23=12,VLOOKUP(H23,'Бег 1000 м'!$W$2:$X$214,2,1),""))))</f>
        <v/>
      </c>
      <c r="J23" s="74"/>
      <c r="K23" s="79" t="str">
        <f>IF(G23=15,VLOOKUP(J23,'Бег 60 м'!$M$2:$N$74,2,1),IF(G23=14,VLOOKUP(J23,'Бег 60 м'!$P$2:$Q$74,2,1),IF(G23=13,VLOOKUP(J23,'Бег 60 м'!$S$2:$T$74,2,1),IF(G23=12,VLOOKUP(J23,'Бег 60 м'!$V$2:$W$74,2,1),""))))</f>
        <v/>
      </c>
      <c r="L23" s="75"/>
      <c r="M23" s="79" t="str">
        <f>IF(G23=15,VLOOKUP(L23,'Подт Отж'!$N$2:$O$72,2,1),IF(G23=14,VLOOKUP(L23,'Подт Отж'!$Q$2:$R$72,2,1),IF(G23=13,VLOOKUP(L23,'Подт Отж'!$T$2:$U$72,2,1),IF(G23=12,VLOOKUP(L23,'Подт Отж'!$W$2:$X$72,2,1),""))))</f>
        <v/>
      </c>
      <c r="N23" s="75"/>
      <c r="O23" s="79" t="str">
        <f>IF(G23=15,VLOOKUP(N23,'Подъем туловища'!$M$2:$N$72,2,1),IF(G23=14,VLOOKUP(N23,'Подъем туловища'!$P$2:$Q$72,2,1),IF(G23=13,VLOOKUP(N23,'Подъем туловища'!$S$2:$T$72,2,1),IF(G23=12,VLOOKUP(N23,'Подъем туловища'!$V$2:$W$72,2,1),""))))</f>
        <v/>
      </c>
      <c r="P23" s="75"/>
      <c r="Q23" s="79" t="str">
        <f>IF(G23=15,VLOOKUP(P23,'Наклон вперед'!$M$2:$N$72,2,1),IF(G23=14,VLOOKUP(P23,'Наклон вперед'!$P$2:$Q$72,2,1),IF(G23=13,VLOOKUP(P23,'Наклон вперед'!$S$2:$T$72,2,1),IF(G23=12,VLOOKUP(P23,'Наклон вперед'!$V$2:$W$72,2,1),""))))</f>
        <v/>
      </c>
      <c r="R23" s="75"/>
      <c r="S23" s="79" t="str">
        <f>IF(G23=15,VLOOKUP(R23,'Прыжок с места'!$M$2:$N$72,2,1),IF(G23=14,VLOOKUP(R23,'Прыжок с места'!$P$2:$Q$72,2,1),IF(G23=13,VLOOKUP(R23,'Прыжок с места'!$S$2:$T$72,2,1),IF(G23=12,VLOOKUP(R23,'Прыжок с места'!$V$2:$W$72,2,1),""))))</f>
        <v/>
      </c>
      <c r="T23" s="76">
        <f t="shared" si="6"/>
        <v>0</v>
      </c>
      <c r="U23" s="94">
        <f t="shared" si="7"/>
        <v>16</v>
      </c>
      <c r="W23" s="102"/>
      <c r="X23" s="100"/>
      <c r="Y23" s="101"/>
      <c r="Z23" s="102">
        <f t="shared" si="5"/>
        <v>0</v>
      </c>
      <c r="AA23" s="100">
        <f>RANK(Z23,$Z$9:$Z$185)</f>
        <v>16</v>
      </c>
    </row>
    <row r="24" spans="1:27" ht="24.95" customHeight="1" thickBot="1" x14ac:dyDescent="0.3">
      <c r="O24" s="183" t="s">
        <v>165</v>
      </c>
      <c r="P24" s="184"/>
      <c r="Q24" s="184"/>
      <c r="R24" s="184"/>
      <c r="S24" s="89"/>
      <c r="T24" s="88">
        <f>SUM(LARGE(T19:T23,{1,2,3}))</f>
        <v>0</v>
      </c>
      <c r="W24" s="102"/>
      <c r="X24" s="100"/>
      <c r="Y24" s="101"/>
      <c r="Z24" s="102"/>
      <c r="AA24" s="100"/>
    </row>
    <row r="25" spans="1:27" ht="15.75" thickBot="1" x14ac:dyDescent="0.3">
      <c r="W25" s="102"/>
      <c r="X25" s="100"/>
      <c r="Y25" s="101"/>
      <c r="Z25" s="102"/>
      <c r="AA25" s="100"/>
    </row>
    <row r="26" spans="1:27" ht="21.75" thickBot="1" x14ac:dyDescent="0.35">
      <c r="B26" s="185" t="s">
        <v>38</v>
      </c>
      <c r="C26" s="186"/>
      <c r="D26" s="90">
        <f>T14+T24</f>
        <v>0</v>
      </c>
      <c r="H26" s="92" t="s">
        <v>7</v>
      </c>
      <c r="I26" s="87"/>
      <c r="J26" s="90">
        <f>' ком зачет многоборье'!E11</f>
        <v>6</v>
      </c>
      <c r="W26" s="102"/>
      <c r="X26" s="100"/>
      <c r="Y26" s="101"/>
      <c r="Z26" s="102"/>
      <c r="AA26" s="100"/>
    </row>
    <row r="27" spans="1:27" ht="61.5" customHeight="1" x14ac:dyDescent="0.25">
      <c r="W27" s="102"/>
      <c r="X27" s="100"/>
      <c r="Y27" s="101"/>
      <c r="Z27" s="102"/>
      <c r="AA27" s="100"/>
    </row>
    <row r="28" spans="1:27" ht="20.100000000000001" customHeight="1" x14ac:dyDescent="0.3">
      <c r="A28" s="200" t="s">
        <v>40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W28" s="102"/>
      <c r="X28" s="100"/>
      <c r="Y28" s="101"/>
      <c r="Z28" s="102"/>
      <c r="AA28" s="100"/>
    </row>
    <row r="29" spans="1:27" ht="20.100000000000001" customHeight="1" x14ac:dyDescent="0.3">
      <c r="A29" s="200" t="s">
        <v>42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W29" s="102"/>
      <c r="X29" s="100"/>
      <c r="Y29" s="101"/>
      <c r="Z29" s="102"/>
      <c r="AA29" s="100"/>
    </row>
    <row r="30" spans="1:27" ht="20.100000000000001" customHeight="1" x14ac:dyDescent="0.3">
      <c r="A30" s="81"/>
      <c r="B30" s="81"/>
      <c r="C30" s="81"/>
      <c r="D30" s="86" t="s">
        <v>41</v>
      </c>
      <c r="E30" s="86"/>
      <c r="F30" s="209" t="s">
        <v>96</v>
      </c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81"/>
      <c r="T30" s="81"/>
      <c r="W30" s="102"/>
      <c r="X30" s="100"/>
      <c r="Y30" s="101"/>
      <c r="Z30" s="102"/>
      <c r="AA30" s="100"/>
    </row>
    <row r="31" spans="1:27" ht="9" customHeight="1" x14ac:dyDescent="0.25">
      <c r="M31" s="30"/>
      <c r="W31" s="102"/>
      <c r="X31" s="100"/>
      <c r="Y31" s="101"/>
      <c r="Z31" s="102"/>
      <c r="AA31" s="100"/>
    </row>
    <row r="32" spans="1:27" ht="15" customHeight="1" x14ac:dyDescent="0.25">
      <c r="B32" s="8">
        <v>44349</v>
      </c>
      <c r="C32" s="8"/>
      <c r="D32" s="8"/>
      <c r="E32" s="8"/>
      <c r="L32" s="85" t="s">
        <v>39</v>
      </c>
      <c r="O32" s="85"/>
      <c r="Q32" s="85"/>
      <c r="R32" s="85"/>
      <c r="W32" s="102"/>
      <c r="X32" s="100"/>
      <c r="Y32" s="101"/>
      <c r="Z32" s="102"/>
      <c r="AA32" s="100"/>
    </row>
    <row r="33" spans="1:27" ht="16.5" customHeight="1" x14ac:dyDescent="0.25">
      <c r="A33" s="196" t="s">
        <v>0</v>
      </c>
      <c r="B33" s="190" t="s">
        <v>1</v>
      </c>
      <c r="C33" s="197" t="s">
        <v>35</v>
      </c>
      <c r="D33" s="187" t="s">
        <v>30</v>
      </c>
      <c r="E33" s="187" t="s">
        <v>31</v>
      </c>
      <c r="F33" s="196" t="s">
        <v>3</v>
      </c>
      <c r="G33" s="187" t="s">
        <v>8</v>
      </c>
      <c r="H33" s="190" t="s">
        <v>21</v>
      </c>
      <c r="I33" s="190"/>
      <c r="J33" s="191" t="s">
        <v>20</v>
      </c>
      <c r="K33" s="191"/>
      <c r="L33" s="192" t="s">
        <v>4</v>
      </c>
      <c r="M33" s="193"/>
      <c r="N33" s="181" t="s">
        <v>22</v>
      </c>
      <c r="O33" s="181"/>
      <c r="P33" s="192" t="s">
        <v>5</v>
      </c>
      <c r="Q33" s="193"/>
      <c r="R33" s="181" t="s">
        <v>23</v>
      </c>
      <c r="S33" s="181"/>
      <c r="T33" s="182" t="s">
        <v>43</v>
      </c>
      <c r="U33" s="182" t="s">
        <v>44</v>
      </c>
      <c r="W33" s="102"/>
      <c r="X33" s="100"/>
      <c r="Y33" s="101"/>
      <c r="Z33" s="102"/>
      <c r="AA33" s="100"/>
    </row>
    <row r="34" spans="1:27" ht="23.25" customHeight="1" x14ac:dyDescent="0.25">
      <c r="A34" s="196"/>
      <c r="B34" s="190"/>
      <c r="C34" s="198"/>
      <c r="D34" s="188"/>
      <c r="E34" s="188"/>
      <c r="F34" s="196"/>
      <c r="G34" s="188"/>
      <c r="H34" s="190"/>
      <c r="I34" s="190"/>
      <c r="J34" s="191"/>
      <c r="K34" s="191"/>
      <c r="L34" s="194"/>
      <c r="M34" s="195"/>
      <c r="N34" s="181"/>
      <c r="O34" s="181"/>
      <c r="P34" s="194"/>
      <c r="Q34" s="195"/>
      <c r="R34" s="181"/>
      <c r="S34" s="181"/>
      <c r="T34" s="182"/>
      <c r="U34" s="182"/>
      <c r="W34" s="102"/>
      <c r="X34" s="100"/>
      <c r="Y34" s="101"/>
      <c r="Z34" s="102"/>
      <c r="AA34" s="100"/>
    </row>
    <row r="35" spans="1:27" x14ac:dyDescent="0.25">
      <c r="A35" s="196"/>
      <c r="B35" s="190"/>
      <c r="C35" s="199"/>
      <c r="D35" s="189"/>
      <c r="E35" s="189"/>
      <c r="F35" s="196"/>
      <c r="G35" s="189"/>
      <c r="H35" s="79" t="s">
        <v>32</v>
      </c>
      <c r="I35" s="79" t="s">
        <v>9</v>
      </c>
      <c r="J35" s="80" t="s">
        <v>32</v>
      </c>
      <c r="K35" s="80" t="s">
        <v>9</v>
      </c>
      <c r="L35" s="80" t="s">
        <v>32</v>
      </c>
      <c r="M35" s="80" t="s">
        <v>9</v>
      </c>
      <c r="N35" s="80" t="s">
        <v>32</v>
      </c>
      <c r="O35" s="80" t="s">
        <v>9</v>
      </c>
      <c r="P35" s="80" t="s">
        <v>32</v>
      </c>
      <c r="Q35" s="80" t="s">
        <v>9</v>
      </c>
      <c r="R35" s="80" t="s">
        <v>32</v>
      </c>
      <c r="S35" s="80" t="s">
        <v>9</v>
      </c>
      <c r="T35" s="182"/>
      <c r="U35" s="182"/>
      <c r="W35" s="102"/>
      <c r="X35" s="100"/>
      <c r="Y35" s="101"/>
      <c r="Z35" s="102"/>
      <c r="AA35" s="100"/>
    </row>
    <row r="36" spans="1:27" ht="21" customHeight="1" x14ac:dyDescent="0.25">
      <c r="A36" s="71">
        <v>1</v>
      </c>
      <c r="B36" s="70" t="s">
        <v>147</v>
      </c>
      <c r="C36" s="71" t="s">
        <v>36</v>
      </c>
      <c r="D36" s="71" t="s">
        <v>100</v>
      </c>
      <c r="E36" s="71">
        <v>4</v>
      </c>
      <c r="F36" s="72">
        <v>38746</v>
      </c>
      <c r="G36" s="63">
        <f t="shared" ref="G36:G38" si="8">DATEDIF(F36,$B$5,"y")</f>
        <v>15</v>
      </c>
      <c r="H36" s="73"/>
      <c r="I36" s="79">
        <f>IF(G36=15,VLOOKUP(H36,'Бег 1000 м'!$A$2:$B$200,2,1),IF(G36=14,VLOOKUP(H36,'Бег 1000 м'!$D$2:$E$200,2,1),IF(G36=13,VLOOKUP(H36,'Бег 1000 м'!$G$2:$H$200,2,1),IF(G36=12,VLOOKUP(H36,'Бег 1000 м'!$J$2:$K$200,2,1),""))))</f>
        <v>0</v>
      </c>
      <c r="J36" s="74">
        <v>8.9</v>
      </c>
      <c r="K36" s="79">
        <f>IF(G36=15,VLOOKUP(J36,'Бег 60 м'!$A$2:$B$74,2,1),IF(G36=14,VLOOKUP(J36,'Бег 60 м'!$D$2:$E$74,2,1),IF(G36=13,VLOOKUP(J36,'Бег 60 м'!$G$2:$H$74,2,1),IF(G36=12,VLOOKUP(J36,'Бег 60 м'!$J$2:$K$74,2,1),""))))</f>
        <v>36</v>
      </c>
      <c r="L36" s="75">
        <v>10</v>
      </c>
      <c r="M36" s="79">
        <f>IF(G36=15,VLOOKUP(L36,'Подт Отж'!$A$2:$B$72,2,1),IF(G36=14,VLOOKUP(L36,'Подт Отж'!$D$2:$E$72,2,1),IF(G36=13,VLOOKUP(L36,'Подт Отж'!$G$2:$H$72,2,1),IF(G36=12,VLOOKUP(L36,'Подт Отж'!$J$2:$K$72,2,1),""))))</f>
        <v>30</v>
      </c>
      <c r="N36" s="75">
        <v>25</v>
      </c>
      <c r="O36" s="79">
        <f>IF(G36=15,VLOOKUP(N36,'Подъем туловища'!$A$2:$B$72,2,1),IF(G36=14,VLOOKUP(N36,'Подъем туловища'!$D$2:$E$72,2,1),IF(G36=13,VLOOKUP(N36,'Подъем туловища'!$G$2:$H$72,2,1),IF(G36=12,VLOOKUP(N36,'Подъем туловища'!$J$2:$K$72,2,1),""))))</f>
        <v>22</v>
      </c>
      <c r="P36" s="75">
        <v>11</v>
      </c>
      <c r="Q36" s="79">
        <f>IF(G36=15,VLOOKUP(P36,'Наклон вперед'!$A$2:$B$72,2,1),IF(G36=14,VLOOKUP(P36,'Наклон вперед'!$D$2:$E$72,2,1),IF(G36=13,VLOOKUP(P36,'Наклон вперед'!$G$2:$H$72,2,1),IF(G36=12,VLOOKUP(P36,'Наклон вперед'!$J$2:$K$72,2,1),""))))</f>
        <v>30</v>
      </c>
      <c r="R36" s="75">
        <v>218</v>
      </c>
      <c r="S36" s="79">
        <f>IF(G36=15,VLOOKUP(R36,'Прыжок с места'!$A$2:$B$72,2,1),IF(G36=14,VLOOKUP(R36,'Прыжок с места'!$D$2:$E$72,2,1),IF(G36=13,VLOOKUP(R36,'Прыжок с места'!$G$2:$H$72,2,1),IF(G36=12,VLOOKUP(R36,'Прыжок с места'!$J$2:$K$72,2,1),""))))</f>
        <v>33</v>
      </c>
      <c r="T36" s="76">
        <f t="shared" ref="T36:T38" si="9">SUM(I36,K36,M36,O36,Q36,S36,)</f>
        <v>151</v>
      </c>
      <c r="U36" s="94">
        <f>X36</f>
        <v>7</v>
      </c>
      <c r="W36" s="102">
        <f t="shared" si="3"/>
        <v>151</v>
      </c>
      <c r="X36" s="100">
        <f>RANK(W36,$W$9:$W$185)</f>
        <v>7</v>
      </c>
      <c r="Y36" s="101"/>
      <c r="Z36" s="102"/>
      <c r="AA36" s="100"/>
    </row>
    <row r="37" spans="1:27" ht="21" customHeight="1" x14ac:dyDescent="0.25">
      <c r="A37" s="71">
        <v>2</v>
      </c>
      <c r="B37" s="70" t="s">
        <v>173</v>
      </c>
      <c r="C37" s="71" t="s">
        <v>36</v>
      </c>
      <c r="D37" s="71" t="s">
        <v>100</v>
      </c>
      <c r="E37" s="71">
        <v>5</v>
      </c>
      <c r="F37" s="72">
        <v>39188</v>
      </c>
      <c r="G37" s="63">
        <f t="shared" si="8"/>
        <v>14</v>
      </c>
      <c r="H37" s="73"/>
      <c r="I37" s="79">
        <f>IF(G37=15,VLOOKUP(H37,'Бег 1000 м'!$A$2:$B$200,2,1),IF(G37=14,VLOOKUP(H37,'Бег 1000 м'!$D$2:$E$200,2,1),IF(G37=13,VLOOKUP(H37,'Бег 1000 м'!$G$2:$H$200,2,1),IF(G37=12,VLOOKUP(H37,'Бег 1000 м'!$J$2:$K$200,2,1),""))))</f>
        <v>0</v>
      </c>
      <c r="J37" s="74">
        <v>8.3000000000000007</v>
      </c>
      <c r="K37" s="79">
        <f>IF(G37=15,VLOOKUP(J37,'Бег 60 м'!$A$2:$B$74,2,1),IF(G37=14,VLOOKUP(J37,'Бег 60 м'!$D$2:$E$74,2,1),IF(G37=13,VLOOKUP(J37,'Бег 60 м'!$G$2:$H$74,2,1),IF(G37=12,VLOOKUP(J37,'Бег 60 м'!$J$2:$K$74,2,1),""))))</f>
        <v>56</v>
      </c>
      <c r="L37" s="75">
        <v>18</v>
      </c>
      <c r="M37" s="79">
        <f>IF(G37=15,VLOOKUP(L37,'Подт Отж'!$A$2:$B$72,2,1),IF(G37=14,VLOOKUP(L37,'Подт Отж'!$D$2:$E$72,2,1),IF(G37=13,VLOOKUP(L37,'Подт Отж'!$G$2:$H$72,2,1),IF(G37=12,VLOOKUP(L37,'Подт Отж'!$J$2:$K$72,2,1),""))))</f>
        <v>60</v>
      </c>
      <c r="N37" s="75">
        <v>27</v>
      </c>
      <c r="O37" s="79">
        <f>IF(G37=15,VLOOKUP(N37,'Подъем туловища'!$A$2:$B$72,2,1),IF(G37=14,VLOOKUP(N37,'Подъем туловища'!$D$2:$E$72,2,1),IF(G37=13,VLOOKUP(N37,'Подъем туловища'!$G$2:$H$72,2,1),IF(G37=12,VLOOKUP(N37,'Подъем туловища'!$J$2:$K$72,2,1),""))))</f>
        <v>28</v>
      </c>
      <c r="P37" s="75">
        <v>-5</v>
      </c>
      <c r="Q37" s="79">
        <f>IF(G37=15,VLOOKUP(P37,'Наклон вперед'!$A$2:$B$72,2,1),IF(G37=14,VLOOKUP(P37,'Наклон вперед'!$D$2:$E$72,2,1),IF(G37=13,VLOOKUP(P37,'Наклон вперед'!$G$2:$H$72,2,1),IF(G37=12,VLOOKUP(P37,'Наклон вперед'!$J$2:$K$72,2,1),""))))</f>
        <v>1</v>
      </c>
      <c r="R37" s="75">
        <v>233</v>
      </c>
      <c r="S37" s="79">
        <f>IF(G37=15,VLOOKUP(R37,'Прыжок с места'!$A$2:$B$72,2,1),IF(G37=14,VLOOKUP(R37,'Прыжок с места'!$D$2:$E$72,2,1),IF(G37=13,VLOOKUP(R37,'Прыжок с места'!$G$2:$H$72,2,1),IF(G37=12,VLOOKUP(R37,'Прыжок с места'!$J$2:$K$72,2,1),""))))</f>
        <v>53</v>
      </c>
      <c r="T37" s="76">
        <f t="shared" si="9"/>
        <v>198</v>
      </c>
      <c r="U37" s="94">
        <f t="shared" ref="U37:U38" si="10">X37</f>
        <v>2</v>
      </c>
      <c r="W37" s="102">
        <f t="shared" si="3"/>
        <v>198</v>
      </c>
      <c r="X37" s="100">
        <f>RANK(W37,$W$9:$W$185)</f>
        <v>2</v>
      </c>
      <c r="Y37" s="101"/>
      <c r="Z37" s="102"/>
      <c r="AA37" s="100"/>
    </row>
    <row r="38" spans="1:27" ht="21" customHeight="1" x14ac:dyDescent="0.25">
      <c r="A38" s="71">
        <v>3</v>
      </c>
      <c r="B38" s="70" t="s">
        <v>148</v>
      </c>
      <c r="C38" s="71" t="s">
        <v>36</v>
      </c>
      <c r="D38" s="71" t="s">
        <v>100</v>
      </c>
      <c r="E38" s="71">
        <v>6</v>
      </c>
      <c r="F38" s="72">
        <v>39058</v>
      </c>
      <c r="G38" s="63">
        <f t="shared" si="8"/>
        <v>14</v>
      </c>
      <c r="H38" s="73"/>
      <c r="I38" s="79">
        <f>IF(G38=15,VLOOKUP(H38,'Бег 1000 м'!$A$2:$B$200,2,1),IF(G38=14,VLOOKUP(H38,'Бег 1000 м'!$D$2:$E$200,2,1),IF(G38=13,VLOOKUP(H38,'Бег 1000 м'!$G$2:$H$200,2,1),IF(G38=12,VLOOKUP(H38,'Бег 1000 м'!$J$2:$K$200,2,1),""))))</f>
        <v>0</v>
      </c>
      <c r="J38" s="74">
        <v>8.8000000000000007</v>
      </c>
      <c r="K38" s="79">
        <f>IF(G38=15,VLOOKUP(J38,'Бег 60 м'!$A$2:$B$74,2,1),IF(G38=14,VLOOKUP(J38,'Бег 60 м'!$D$2:$E$74,2,1),IF(G38=13,VLOOKUP(J38,'Бег 60 м'!$G$2:$H$74,2,1),IF(G38=12,VLOOKUP(J38,'Бег 60 м'!$J$2:$K$74,2,1),""))))</f>
        <v>44</v>
      </c>
      <c r="L38" s="75">
        <v>11</v>
      </c>
      <c r="M38" s="79">
        <f>IF(G38=15,VLOOKUP(L38,'Подт Отж'!$A$2:$B$72,2,1),IF(G38=14,VLOOKUP(L38,'Подт Отж'!$D$2:$E$72,2,1),IF(G38=13,VLOOKUP(L38,'Подт Отж'!$G$2:$H$72,2,1),IF(G38=12,VLOOKUP(L38,'Подт Отж'!$J$2:$K$72,2,1),""))))</f>
        <v>38</v>
      </c>
      <c r="N38" s="75">
        <v>27</v>
      </c>
      <c r="O38" s="79">
        <f>IF(G38=15,VLOOKUP(N38,'Подъем туловища'!$A$2:$B$72,2,1),IF(G38=14,VLOOKUP(N38,'Подъем туловища'!$D$2:$E$72,2,1),IF(G38=13,VLOOKUP(N38,'Подъем туловища'!$G$2:$H$72,2,1),IF(G38=12,VLOOKUP(N38,'Подъем туловища'!$J$2:$K$72,2,1),""))))</f>
        <v>28</v>
      </c>
      <c r="P38" s="75">
        <v>6</v>
      </c>
      <c r="Q38" s="79">
        <f>IF(G38=15,VLOOKUP(P38,'Наклон вперед'!$A$2:$B$72,2,1),IF(G38=14,VLOOKUP(P38,'Наклон вперед'!$D$2:$E$72,2,1),IF(G38=13,VLOOKUP(P38,'Наклон вперед'!$G$2:$H$72,2,1),IF(G38=12,VLOOKUP(P38,'Наклон вперед'!$J$2:$K$72,2,1),""))))</f>
        <v>22</v>
      </c>
      <c r="R38" s="75">
        <v>228</v>
      </c>
      <c r="S38" s="79">
        <f>IF(G38=15,VLOOKUP(R38,'Прыжок с места'!$A$2:$B$72,2,1),IF(G38=14,VLOOKUP(R38,'Прыжок с места'!$D$2:$E$72,2,1),IF(G38=13,VLOOKUP(R38,'Прыжок с места'!$G$2:$H$72,2,1),IF(G38=12,VLOOKUP(R38,'Прыжок с места'!$J$2:$K$72,2,1),""))))</f>
        <v>48</v>
      </c>
      <c r="T38" s="76">
        <f t="shared" si="9"/>
        <v>180</v>
      </c>
      <c r="U38" s="94">
        <f t="shared" si="10"/>
        <v>5</v>
      </c>
      <c r="W38" s="102">
        <f t="shared" si="3"/>
        <v>180</v>
      </c>
      <c r="X38" s="100">
        <f>RANK(W38,$W$9:$W$185)</f>
        <v>5</v>
      </c>
      <c r="Y38" s="101"/>
      <c r="Z38" s="102"/>
      <c r="AA38" s="100"/>
    </row>
    <row r="39" spans="1:27" ht="21" customHeight="1" x14ac:dyDescent="0.25">
      <c r="A39" s="71">
        <v>4</v>
      </c>
      <c r="B39" s="70"/>
      <c r="C39" s="71"/>
      <c r="D39" s="71"/>
      <c r="E39" s="71"/>
      <c r="F39" s="72"/>
      <c r="G39" s="63"/>
      <c r="H39" s="73"/>
      <c r="I39" s="79"/>
      <c r="J39" s="74"/>
      <c r="K39" s="79"/>
      <c r="L39" s="75"/>
      <c r="M39" s="79"/>
      <c r="N39" s="75"/>
      <c r="O39" s="79"/>
      <c r="P39" s="75"/>
      <c r="Q39" s="79"/>
      <c r="R39" s="75"/>
      <c r="S39" s="79"/>
      <c r="T39" s="76"/>
      <c r="U39" s="94"/>
      <c r="W39" s="102">
        <f t="shared" si="3"/>
        <v>0</v>
      </c>
      <c r="X39" s="100">
        <f>RANK(W39,$W$9:$W$185)</f>
        <v>15</v>
      </c>
      <c r="Y39" s="101"/>
      <c r="Z39" s="102"/>
      <c r="AA39" s="100"/>
    </row>
    <row r="40" spans="1:27" ht="21" customHeight="1" thickBot="1" x14ac:dyDescent="0.3">
      <c r="A40" s="71">
        <v>5</v>
      </c>
      <c r="B40" s="70"/>
      <c r="C40" s="71"/>
      <c r="D40" s="71"/>
      <c r="E40" s="71"/>
      <c r="F40" s="72"/>
      <c r="G40" s="63"/>
      <c r="H40" s="73"/>
      <c r="I40" s="79"/>
      <c r="J40" s="74"/>
      <c r="K40" s="79"/>
      <c r="L40" s="75"/>
      <c r="M40" s="79"/>
      <c r="N40" s="75"/>
      <c r="O40" s="79"/>
      <c r="P40" s="75"/>
      <c r="Q40" s="79"/>
      <c r="R40" s="75"/>
      <c r="S40" s="79"/>
      <c r="T40" s="76"/>
      <c r="U40" s="94"/>
      <c r="W40" s="102">
        <f t="shared" si="3"/>
        <v>0</v>
      </c>
      <c r="X40" s="100">
        <f>RANK(W40,$W$9:$W$185)</f>
        <v>15</v>
      </c>
      <c r="Y40" s="101"/>
      <c r="Z40" s="102"/>
      <c r="AA40" s="100"/>
    </row>
    <row r="41" spans="1:27" ht="24.95" customHeight="1" thickBot="1" x14ac:dyDescent="0.3">
      <c r="K41" s="29"/>
      <c r="O41" s="183" t="s">
        <v>165</v>
      </c>
      <c r="P41" s="184"/>
      <c r="Q41" s="184"/>
      <c r="R41" s="184"/>
      <c r="S41" s="89"/>
      <c r="T41" s="88">
        <f>SUM(LARGE(T36:T40,{1,2,3}))</f>
        <v>529</v>
      </c>
      <c r="W41" s="102"/>
      <c r="X41" s="100"/>
      <c r="Y41" s="101"/>
      <c r="Z41" s="102"/>
      <c r="AA41" s="100"/>
    </row>
    <row r="42" spans="1:27" x14ac:dyDescent="0.25">
      <c r="W42" s="102"/>
      <c r="X42" s="100"/>
      <c r="Y42" s="101"/>
      <c r="Z42" s="102"/>
      <c r="AA42" s="100"/>
    </row>
    <row r="43" spans="1:27" ht="15" customHeight="1" x14ac:dyDescent="0.25">
      <c r="A43" s="196" t="s">
        <v>0</v>
      </c>
      <c r="B43" s="190" t="s">
        <v>1</v>
      </c>
      <c r="C43" s="197" t="s">
        <v>35</v>
      </c>
      <c r="D43" s="187" t="s">
        <v>30</v>
      </c>
      <c r="E43" s="187" t="s">
        <v>31</v>
      </c>
      <c r="F43" s="196" t="s">
        <v>3</v>
      </c>
      <c r="G43" s="187" t="s">
        <v>8</v>
      </c>
      <c r="H43" s="190" t="s">
        <v>21</v>
      </c>
      <c r="I43" s="190"/>
      <c r="J43" s="191" t="s">
        <v>20</v>
      </c>
      <c r="K43" s="191"/>
      <c r="L43" s="192" t="s">
        <v>29</v>
      </c>
      <c r="M43" s="193"/>
      <c r="N43" s="181" t="s">
        <v>22</v>
      </c>
      <c r="O43" s="181"/>
      <c r="P43" s="192" t="s">
        <v>5</v>
      </c>
      <c r="Q43" s="193"/>
      <c r="R43" s="181" t="s">
        <v>23</v>
      </c>
      <c r="S43" s="181"/>
      <c r="T43" s="182" t="s">
        <v>43</v>
      </c>
      <c r="U43" s="182" t="s">
        <v>44</v>
      </c>
      <c r="W43" s="102"/>
      <c r="X43" s="100"/>
      <c r="Y43" s="101"/>
      <c r="Z43" s="102"/>
      <c r="AA43" s="100"/>
    </row>
    <row r="44" spans="1:27" ht="20.25" customHeight="1" x14ac:dyDescent="0.25">
      <c r="A44" s="196"/>
      <c r="B44" s="190"/>
      <c r="C44" s="198"/>
      <c r="D44" s="188"/>
      <c r="E44" s="188"/>
      <c r="F44" s="196"/>
      <c r="G44" s="188"/>
      <c r="H44" s="190"/>
      <c r="I44" s="190"/>
      <c r="J44" s="191"/>
      <c r="K44" s="191"/>
      <c r="L44" s="194"/>
      <c r="M44" s="195"/>
      <c r="N44" s="181"/>
      <c r="O44" s="181"/>
      <c r="P44" s="194"/>
      <c r="Q44" s="195"/>
      <c r="R44" s="181"/>
      <c r="S44" s="181"/>
      <c r="T44" s="182"/>
      <c r="U44" s="182"/>
      <c r="W44" s="102"/>
      <c r="X44" s="100"/>
      <c r="Y44" s="101"/>
      <c r="Z44" s="102"/>
      <c r="AA44" s="100"/>
    </row>
    <row r="45" spans="1:27" x14ac:dyDescent="0.25">
      <c r="A45" s="196"/>
      <c r="B45" s="190"/>
      <c r="C45" s="199"/>
      <c r="D45" s="189"/>
      <c r="E45" s="189"/>
      <c r="F45" s="196"/>
      <c r="G45" s="189"/>
      <c r="H45" s="79" t="s">
        <v>32</v>
      </c>
      <c r="I45" s="79" t="s">
        <v>9</v>
      </c>
      <c r="J45" s="80" t="s">
        <v>32</v>
      </c>
      <c r="K45" s="80" t="s">
        <v>9</v>
      </c>
      <c r="L45" s="80" t="s">
        <v>32</v>
      </c>
      <c r="M45" s="80" t="s">
        <v>9</v>
      </c>
      <c r="N45" s="80" t="s">
        <v>32</v>
      </c>
      <c r="O45" s="80" t="s">
        <v>9</v>
      </c>
      <c r="P45" s="80" t="s">
        <v>32</v>
      </c>
      <c r="Q45" s="80" t="s">
        <v>9</v>
      </c>
      <c r="R45" s="80" t="s">
        <v>32</v>
      </c>
      <c r="S45" s="80" t="s">
        <v>9</v>
      </c>
      <c r="T45" s="182"/>
      <c r="U45" s="182"/>
      <c r="W45" s="102"/>
      <c r="X45" s="100"/>
      <c r="Y45" s="101"/>
      <c r="Z45" s="102"/>
      <c r="AA45" s="100"/>
    </row>
    <row r="46" spans="1:27" ht="21" customHeight="1" x14ac:dyDescent="0.25">
      <c r="A46" s="71">
        <v>1</v>
      </c>
      <c r="B46" s="70" t="s">
        <v>145</v>
      </c>
      <c r="C46" s="71" t="s">
        <v>37</v>
      </c>
      <c r="D46" s="71" t="s">
        <v>100</v>
      </c>
      <c r="E46" s="71">
        <v>1</v>
      </c>
      <c r="F46" s="72">
        <v>38782</v>
      </c>
      <c r="G46" s="63">
        <f t="shared" ref="G46:G48" si="11">DATEDIF(F46,$B$5,"y")</f>
        <v>15</v>
      </c>
      <c r="H46" s="73"/>
      <c r="I46" s="79">
        <f>IF(G46=15,VLOOKUP(H46,'Бег 1000 м'!$N$2:$O$194,2,1),IF(G46=14,VLOOKUP(H46,'Бег 1000 м'!$Q$2:$R$194,2,1),IF(G46=13,VLOOKUP(H46,'Бег 1000 м'!$T$2:$U$204,2,1),IF(G46=12,VLOOKUP(H46,'Бег 1000 м'!$W$2:$X$214,2,1),""))))</f>
        <v>0</v>
      </c>
      <c r="J46" s="74">
        <v>9.1</v>
      </c>
      <c r="K46" s="79">
        <f>IF(G46=15,VLOOKUP(J46,'Бег 60 м'!$M$2:$N$74,2,1),IF(G46=14,VLOOKUP(J46,'Бег 60 м'!$P$2:$Q$74,2,1),IF(G46=13,VLOOKUP(J46,'Бег 60 м'!$S$2:$T$74,2,1),IF(G46=12,VLOOKUP(J46,'Бег 60 м'!$V$2:$W$74,2,1),""))))</f>
        <v>52</v>
      </c>
      <c r="L46" s="75">
        <v>70</v>
      </c>
      <c r="M46" s="79">
        <f>IF(G46=15,VLOOKUP(L46,'Подт Отж'!$N$2:$O$72,2,1),IF(G46=14,VLOOKUP(L46,'Подт Отж'!$Q$2:$R$72,2,1),IF(G46=13,VLOOKUP(L46,'Подт Отж'!$T$2:$U$72,2,1),IF(G46=12,VLOOKUP(L46,'Подт Отж'!$W$2:$X$72,2,1),""))))</f>
        <v>70</v>
      </c>
      <c r="N46" s="75">
        <v>25</v>
      </c>
      <c r="O46" s="79">
        <f>IF(G46=15,VLOOKUP(N46,'Подъем туловища'!$M$2:$N$72,2,1),IF(G46=14,VLOOKUP(N46,'Подъем туловища'!$P$2:$Q$72,2,1),IF(G46=13,VLOOKUP(N46,'Подъем туловища'!$S$2:$T$72,2,1),IF(G46=12,VLOOKUP(N46,'Подъем туловища'!$V$2:$W$72,2,1),""))))</f>
        <v>27</v>
      </c>
      <c r="P46" s="75">
        <v>15</v>
      </c>
      <c r="Q46" s="79">
        <f>IF(G46=15,VLOOKUP(P46,'Наклон вперед'!$M$2:$N$72,2,1),IF(G46=14,VLOOKUP(P46,'Наклон вперед'!$P$2:$Q$72,2,1),IF(G46=13,VLOOKUP(P46,'Наклон вперед'!$S$2:$T$72,2,1),IF(G46=12,VLOOKUP(P46,'Наклон вперед'!$V$2:$W$72,2,1),""))))</f>
        <v>32</v>
      </c>
      <c r="R46" s="75">
        <v>194</v>
      </c>
      <c r="S46" s="79">
        <f>IF(G46=15,VLOOKUP(R46,'Прыжок с места'!$M$2:$N$72,2,1),IF(G46=14,VLOOKUP(R46,'Прыжок с места'!$P$2:$Q$72,2,1),IF(G46=13,VLOOKUP(R46,'Прыжок с места'!$S$2:$T$72,2,1),IF(G46=12,VLOOKUP(R46,'Прыжок с места'!$V$2:$W$72,2,1),""))))</f>
        <v>35</v>
      </c>
      <c r="T46" s="76">
        <f>SUM(I46,K46,M46,O46,Q46,S46,)</f>
        <v>216</v>
      </c>
      <c r="U46" s="94">
        <f>AA46</f>
        <v>1</v>
      </c>
      <c r="W46" s="102"/>
      <c r="X46" s="100"/>
      <c r="Y46" s="101"/>
      <c r="Z46" s="102">
        <f t="shared" si="5"/>
        <v>216</v>
      </c>
      <c r="AA46" s="100">
        <f>RANK(Z46,$Z$9:$Z$185)</f>
        <v>1</v>
      </c>
    </row>
    <row r="47" spans="1:27" ht="21" customHeight="1" x14ac:dyDescent="0.25">
      <c r="A47" s="71">
        <v>2</v>
      </c>
      <c r="B47" s="70" t="s">
        <v>146</v>
      </c>
      <c r="C47" s="71" t="s">
        <v>37</v>
      </c>
      <c r="D47" s="71" t="s">
        <v>100</v>
      </c>
      <c r="E47" s="71">
        <v>2</v>
      </c>
      <c r="F47" s="72">
        <v>39514</v>
      </c>
      <c r="G47" s="63">
        <f t="shared" si="11"/>
        <v>13</v>
      </c>
      <c r="H47" s="73"/>
      <c r="I47" s="79">
        <f>IF(G47=15,VLOOKUP(H47,'Бег 1000 м'!$N$2:$O$194,2,1),IF(G47=14,VLOOKUP(H47,'Бег 1000 м'!$Q$2:$R$194,2,1),IF(G47=13,VLOOKUP(H47,'Бег 1000 м'!$T$2:$U$204,2,1),IF(G47=12,VLOOKUP(H47,'Бег 1000 м'!$W$2:$X$214,2,1),""))))</f>
        <v>0</v>
      </c>
      <c r="J47" s="74">
        <v>10.1</v>
      </c>
      <c r="K47" s="79">
        <f>IF(G47=15,VLOOKUP(J47,'Бег 60 м'!$M$2:$N$74,2,1),IF(G47=14,VLOOKUP(J47,'Бег 60 м'!$P$2:$Q$74,2,1),IF(G47=13,VLOOKUP(J47,'Бег 60 м'!$S$2:$T$74,2,1),IF(G47=12,VLOOKUP(J47,'Бег 60 м'!$V$2:$W$74,2,1),""))))</f>
        <v>35</v>
      </c>
      <c r="L47" s="75">
        <v>50</v>
      </c>
      <c r="M47" s="79">
        <f>IF(G47=15,VLOOKUP(L47,'Подт Отж'!$N$2:$O$72,2,1),IF(G47=14,VLOOKUP(L47,'Подт Отж'!$Q$2:$R$72,2,1),IF(G47=13,VLOOKUP(L47,'Подт Отж'!$T$2:$U$72,2,1),IF(G47=12,VLOOKUP(L47,'Подт Отж'!$W$2:$X$72,2,1),""))))</f>
        <v>66</v>
      </c>
      <c r="N47" s="75">
        <v>23</v>
      </c>
      <c r="O47" s="79">
        <f>IF(G47=15,VLOOKUP(N47,'Подъем туловища'!$M$2:$N$72,2,1),IF(G47=14,VLOOKUP(N47,'Подъем туловища'!$P$2:$Q$72,2,1),IF(G47=13,VLOOKUP(N47,'Подъем туловища'!$S$2:$T$72,2,1),IF(G47=12,VLOOKUP(N47,'Подъем туловища'!$V$2:$W$72,2,1),""))))</f>
        <v>25</v>
      </c>
      <c r="P47" s="75">
        <v>11</v>
      </c>
      <c r="Q47" s="79">
        <f>IF(G47=15,VLOOKUP(P47,'Наклон вперед'!$M$2:$N$72,2,1),IF(G47=14,VLOOKUP(P47,'Наклон вперед'!$P$2:$Q$72,2,1),IF(G47=13,VLOOKUP(P47,'Наклон вперед'!$S$2:$T$72,2,1),IF(G47=12,VLOOKUP(P47,'Наклон вперед'!$V$2:$W$72,2,1),""))))</f>
        <v>26</v>
      </c>
      <c r="R47" s="75">
        <v>170</v>
      </c>
      <c r="S47" s="79">
        <f>IF(G47=15,VLOOKUP(R47,'Прыжок с места'!$M$2:$N$72,2,1),IF(G47=14,VLOOKUP(R47,'Прыжок с места'!$P$2:$Q$72,2,1),IF(G47=13,VLOOKUP(R47,'Прыжок с места'!$S$2:$T$72,2,1),IF(G47=12,VLOOKUP(R47,'Прыжок с места'!$V$2:$W$72,2,1),""))))</f>
        <v>23</v>
      </c>
      <c r="T47" s="76">
        <f t="shared" ref="T47:T48" si="12">SUM(I47,K47,M47,O47,Q47,S47,)</f>
        <v>175</v>
      </c>
      <c r="U47" s="94">
        <f t="shared" ref="U47:U48" si="13">AA47</f>
        <v>3</v>
      </c>
      <c r="W47" s="102"/>
      <c r="X47" s="100"/>
      <c r="Y47" s="101"/>
      <c r="Z47" s="102">
        <f t="shared" si="5"/>
        <v>175</v>
      </c>
      <c r="AA47" s="100">
        <f>RANK(Z47,$Z$9:$Z$185)</f>
        <v>3</v>
      </c>
    </row>
    <row r="48" spans="1:27" ht="21" customHeight="1" x14ac:dyDescent="0.25">
      <c r="A48" s="71">
        <v>3</v>
      </c>
      <c r="B48" s="70" t="s">
        <v>172</v>
      </c>
      <c r="C48" s="71" t="s">
        <v>37</v>
      </c>
      <c r="D48" s="71" t="s">
        <v>100</v>
      </c>
      <c r="E48" s="71">
        <v>3</v>
      </c>
      <c r="F48" s="72">
        <v>39104</v>
      </c>
      <c r="G48" s="63">
        <f t="shared" si="11"/>
        <v>14</v>
      </c>
      <c r="H48" s="73"/>
      <c r="I48" s="79">
        <f>IF(G48=15,VLOOKUP(H48,'Бег 1000 м'!$N$2:$O$194,2,1),IF(G48=14,VLOOKUP(H48,'Бег 1000 м'!$Q$2:$R$194,2,1),IF(G48=13,VLOOKUP(H48,'Бег 1000 м'!$T$2:$U$204,2,1),IF(G48=12,VLOOKUP(H48,'Бег 1000 м'!$W$2:$X$214,2,1),""))))</f>
        <v>0</v>
      </c>
      <c r="J48" s="74">
        <v>9.6999999999999993</v>
      </c>
      <c r="K48" s="79">
        <f>IF(G48=15,VLOOKUP(J48,'Бег 60 м'!$M$2:$N$74,2,1),IF(G48=14,VLOOKUP(J48,'Бег 60 м'!$P$2:$Q$74,2,1),IF(G48=13,VLOOKUP(J48,'Бег 60 м'!$S$2:$T$74,2,1),IF(G48=12,VLOOKUP(J48,'Бег 60 м'!$V$2:$W$74,2,1),""))))</f>
        <v>37</v>
      </c>
      <c r="L48" s="75">
        <v>37</v>
      </c>
      <c r="M48" s="79">
        <f>IF(G48=15,VLOOKUP(L48,'Подт Отж'!$N$2:$O$72,2,1),IF(G48=14,VLOOKUP(L48,'Подт Отж'!$Q$2:$R$72,2,1),IF(G48=13,VLOOKUP(L48,'Подт Отж'!$T$2:$U$72,2,1),IF(G48=12,VLOOKUP(L48,'Подт Отж'!$W$2:$X$72,2,1),""))))</f>
        <v>59</v>
      </c>
      <c r="N48" s="75">
        <v>24</v>
      </c>
      <c r="O48" s="79">
        <f>IF(G48=15,VLOOKUP(N48,'Подъем туловища'!$M$2:$N$72,2,1),IF(G48=14,VLOOKUP(N48,'Подъем туловища'!$P$2:$Q$72,2,1),IF(G48=13,VLOOKUP(N48,'Подъем туловища'!$S$2:$T$72,2,1),IF(G48=12,VLOOKUP(N48,'Подъем туловища'!$V$2:$W$72,2,1),""))))</f>
        <v>27</v>
      </c>
      <c r="P48" s="75">
        <v>9</v>
      </c>
      <c r="Q48" s="79">
        <f>IF(G48=15,VLOOKUP(P48,'Наклон вперед'!$M$2:$N$72,2,1),IF(G48=14,VLOOKUP(P48,'Наклон вперед'!$P$2:$Q$72,2,1),IF(G48=13,VLOOKUP(P48,'Наклон вперед'!$S$2:$T$72,2,1),IF(G48=12,VLOOKUP(P48,'Наклон вперед'!$V$2:$W$72,2,1),""))))</f>
        <v>18</v>
      </c>
      <c r="R48" s="75">
        <v>174</v>
      </c>
      <c r="S48" s="79">
        <f>IF(G48=15,VLOOKUP(R48,'Прыжок с места'!$M$2:$N$72,2,1),IF(G48=14,VLOOKUP(R48,'Прыжок с места'!$P$2:$Q$72,2,1),IF(G48=13,VLOOKUP(R48,'Прыжок с места'!$S$2:$T$72,2,1),IF(G48=12,VLOOKUP(R48,'Прыжок с места'!$V$2:$W$72,2,1),""))))</f>
        <v>25</v>
      </c>
      <c r="T48" s="76">
        <f t="shared" si="12"/>
        <v>166</v>
      </c>
      <c r="U48" s="94">
        <f t="shared" si="13"/>
        <v>4</v>
      </c>
      <c r="W48" s="102"/>
      <c r="X48" s="100"/>
      <c r="Y48" s="101"/>
      <c r="Z48" s="102">
        <f t="shared" si="5"/>
        <v>166</v>
      </c>
      <c r="AA48" s="100">
        <f>RANK(Z48,$Z$9:$Z$185)</f>
        <v>4</v>
      </c>
    </row>
    <row r="49" spans="1:27" ht="21" customHeight="1" x14ac:dyDescent="0.25">
      <c r="A49" s="71">
        <v>4</v>
      </c>
      <c r="B49" s="70"/>
      <c r="C49" s="71"/>
      <c r="D49" s="71"/>
      <c r="E49" s="71"/>
      <c r="F49" s="72"/>
      <c r="G49" s="63"/>
      <c r="H49" s="73"/>
      <c r="I49" s="79"/>
      <c r="J49" s="74"/>
      <c r="K49" s="79"/>
      <c r="L49" s="75"/>
      <c r="M49" s="79"/>
      <c r="N49" s="75"/>
      <c r="O49" s="79"/>
      <c r="P49" s="75"/>
      <c r="Q49" s="79"/>
      <c r="R49" s="75"/>
      <c r="S49" s="79"/>
      <c r="T49" s="76"/>
      <c r="U49" s="94"/>
      <c r="W49" s="102"/>
      <c r="X49" s="100"/>
      <c r="Y49" s="101"/>
      <c r="Z49" s="102">
        <f t="shared" si="5"/>
        <v>0</v>
      </c>
      <c r="AA49" s="100">
        <f>RANK(Z49,$Z$9:$Z$185)</f>
        <v>16</v>
      </c>
    </row>
    <row r="50" spans="1:27" ht="21" customHeight="1" thickBot="1" x14ac:dyDescent="0.3">
      <c r="A50" s="71">
        <v>5</v>
      </c>
      <c r="B50" s="70"/>
      <c r="C50" s="71"/>
      <c r="D50" s="71"/>
      <c r="E50" s="71"/>
      <c r="F50" s="72"/>
      <c r="G50" s="63"/>
      <c r="H50" s="73"/>
      <c r="I50" s="79"/>
      <c r="J50" s="74"/>
      <c r="K50" s="79"/>
      <c r="L50" s="75"/>
      <c r="M50" s="79"/>
      <c r="N50" s="75"/>
      <c r="O50" s="79"/>
      <c r="P50" s="75"/>
      <c r="Q50" s="79"/>
      <c r="R50" s="75"/>
      <c r="S50" s="79"/>
      <c r="T50" s="76"/>
      <c r="U50" s="94"/>
      <c r="W50" s="102"/>
      <c r="X50" s="100"/>
      <c r="Y50" s="101"/>
      <c r="Z50" s="102">
        <f t="shared" si="5"/>
        <v>0</v>
      </c>
      <c r="AA50" s="100">
        <f>RANK(Z50,$Z$9:$Z$185)</f>
        <v>16</v>
      </c>
    </row>
    <row r="51" spans="1:27" ht="24.95" customHeight="1" thickBot="1" x14ac:dyDescent="0.3">
      <c r="O51" s="183" t="s">
        <v>165</v>
      </c>
      <c r="P51" s="184"/>
      <c r="Q51" s="184"/>
      <c r="R51" s="184"/>
      <c r="S51" s="89"/>
      <c r="T51" s="88">
        <f>SUM(LARGE(T46:T50,{1,2,3}))</f>
        <v>557</v>
      </c>
      <c r="X51" s="100"/>
      <c r="AA51" s="100"/>
    </row>
    <row r="52" spans="1:27" ht="15.75" thickBot="1" x14ac:dyDescent="0.3">
      <c r="X52" s="100"/>
      <c r="AA52" s="100"/>
    </row>
    <row r="53" spans="1:27" ht="21.75" thickBot="1" x14ac:dyDescent="0.35">
      <c r="B53" s="185" t="s">
        <v>38</v>
      </c>
      <c r="C53" s="186"/>
      <c r="D53" s="90">
        <f>T41+T51</f>
        <v>1086</v>
      </c>
      <c r="H53" s="92" t="s">
        <v>7</v>
      </c>
      <c r="I53" s="87"/>
      <c r="J53" s="90">
        <f>' ком зачет многоборье'!E12</f>
        <v>1</v>
      </c>
      <c r="X53" s="100"/>
      <c r="AA53" s="100"/>
    </row>
    <row r="54" spans="1:27" ht="60.75" customHeight="1" x14ac:dyDescent="0.25">
      <c r="X54" s="100"/>
      <c r="AA54" s="100"/>
    </row>
    <row r="55" spans="1:27" ht="20.100000000000001" customHeight="1" x14ac:dyDescent="0.3">
      <c r="A55" s="200" t="s">
        <v>40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X55" s="100"/>
      <c r="AA55" s="100"/>
    </row>
    <row r="56" spans="1:27" ht="20.100000000000001" customHeight="1" x14ac:dyDescent="0.3">
      <c r="A56" s="200" t="s">
        <v>42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X56" s="100"/>
      <c r="AA56" s="100"/>
    </row>
    <row r="57" spans="1:27" ht="20.100000000000001" customHeight="1" x14ac:dyDescent="0.3">
      <c r="A57" s="81"/>
      <c r="B57" s="81"/>
      <c r="C57" s="81"/>
      <c r="D57" s="86" t="s">
        <v>41</v>
      </c>
      <c r="E57" s="86"/>
      <c r="F57" s="209" t="s">
        <v>79</v>
      </c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81"/>
      <c r="T57" s="81"/>
      <c r="W57" s="99"/>
      <c r="X57" s="100"/>
      <c r="Y57" s="99"/>
      <c r="Z57" s="99"/>
      <c r="AA57" s="100"/>
    </row>
    <row r="58" spans="1:27" ht="9" customHeight="1" x14ac:dyDescent="0.25">
      <c r="M58" s="30"/>
      <c r="X58" s="100"/>
      <c r="AA58" s="100"/>
    </row>
    <row r="59" spans="1:27" ht="15" customHeight="1" x14ac:dyDescent="0.25">
      <c r="B59" s="8">
        <v>44349</v>
      </c>
      <c r="C59" s="8"/>
      <c r="D59" s="8"/>
      <c r="E59" s="8"/>
      <c r="L59" s="85" t="s">
        <v>39</v>
      </c>
      <c r="O59" s="85"/>
      <c r="Q59" s="85"/>
      <c r="R59" s="85"/>
      <c r="X59" s="100"/>
      <c r="AA59" s="100"/>
    </row>
    <row r="60" spans="1:27" ht="16.5" customHeight="1" x14ac:dyDescent="0.25">
      <c r="A60" s="196" t="s">
        <v>0</v>
      </c>
      <c r="B60" s="190" t="s">
        <v>1</v>
      </c>
      <c r="C60" s="197" t="s">
        <v>35</v>
      </c>
      <c r="D60" s="187" t="s">
        <v>30</v>
      </c>
      <c r="E60" s="187" t="s">
        <v>31</v>
      </c>
      <c r="F60" s="196" t="s">
        <v>3</v>
      </c>
      <c r="G60" s="187" t="s">
        <v>8</v>
      </c>
      <c r="H60" s="190" t="s">
        <v>21</v>
      </c>
      <c r="I60" s="190"/>
      <c r="J60" s="191" t="s">
        <v>20</v>
      </c>
      <c r="K60" s="191"/>
      <c r="L60" s="192" t="s">
        <v>4</v>
      </c>
      <c r="M60" s="193"/>
      <c r="N60" s="181" t="s">
        <v>22</v>
      </c>
      <c r="O60" s="181"/>
      <c r="P60" s="192" t="s">
        <v>5</v>
      </c>
      <c r="Q60" s="193"/>
      <c r="R60" s="181" t="s">
        <v>23</v>
      </c>
      <c r="S60" s="181"/>
      <c r="T60" s="182" t="s">
        <v>43</v>
      </c>
      <c r="U60" s="182" t="s">
        <v>44</v>
      </c>
      <c r="W60" s="202" t="s">
        <v>45</v>
      </c>
      <c r="X60" s="100"/>
      <c r="Z60" s="202" t="s">
        <v>47</v>
      </c>
      <c r="AA60" s="100"/>
    </row>
    <row r="61" spans="1:27" ht="23.25" customHeight="1" x14ac:dyDescent="0.25">
      <c r="A61" s="196"/>
      <c r="B61" s="190"/>
      <c r="C61" s="198"/>
      <c r="D61" s="188"/>
      <c r="E61" s="188"/>
      <c r="F61" s="196"/>
      <c r="G61" s="188"/>
      <c r="H61" s="190"/>
      <c r="I61" s="190"/>
      <c r="J61" s="191"/>
      <c r="K61" s="191"/>
      <c r="L61" s="194"/>
      <c r="M61" s="195"/>
      <c r="N61" s="181"/>
      <c r="O61" s="181"/>
      <c r="P61" s="194"/>
      <c r="Q61" s="195"/>
      <c r="R61" s="181"/>
      <c r="S61" s="181"/>
      <c r="T61" s="182"/>
      <c r="U61" s="182"/>
      <c r="W61" s="203"/>
      <c r="X61" s="100"/>
      <c r="Z61" s="203"/>
      <c r="AA61" s="100"/>
    </row>
    <row r="62" spans="1:27" x14ac:dyDescent="0.25">
      <c r="A62" s="196"/>
      <c r="B62" s="190"/>
      <c r="C62" s="199"/>
      <c r="D62" s="189"/>
      <c r="E62" s="189"/>
      <c r="F62" s="196"/>
      <c r="G62" s="189"/>
      <c r="H62" s="79" t="s">
        <v>32</v>
      </c>
      <c r="I62" s="79" t="s">
        <v>9</v>
      </c>
      <c r="J62" s="80" t="s">
        <v>32</v>
      </c>
      <c r="K62" s="80" t="s">
        <v>9</v>
      </c>
      <c r="L62" s="80" t="s">
        <v>32</v>
      </c>
      <c r="M62" s="80" t="s">
        <v>9</v>
      </c>
      <c r="N62" s="80" t="s">
        <v>32</v>
      </c>
      <c r="O62" s="80" t="s">
        <v>9</v>
      </c>
      <c r="P62" s="80" t="s">
        <v>32</v>
      </c>
      <c r="Q62" s="80" t="s">
        <v>9</v>
      </c>
      <c r="R62" s="80" t="s">
        <v>32</v>
      </c>
      <c r="S62" s="80" t="s">
        <v>9</v>
      </c>
      <c r="T62" s="182"/>
      <c r="U62" s="182"/>
      <c r="W62" s="204"/>
      <c r="X62" s="100"/>
      <c r="Z62" s="204"/>
      <c r="AA62" s="100"/>
    </row>
    <row r="63" spans="1:27" ht="21" customHeight="1" x14ac:dyDescent="0.25">
      <c r="A63" s="71">
        <v>1</v>
      </c>
      <c r="B63" s="70"/>
      <c r="C63" s="71" t="s">
        <v>36</v>
      </c>
      <c r="D63" s="71" t="s">
        <v>101</v>
      </c>
      <c r="E63" s="71"/>
      <c r="F63" s="72"/>
      <c r="G63" s="63">
        <f t="shared" ref="G63:G67" si="14">DATEDIF(F63,$B$5,"y")</f>
        <v>121</v>
      </c>
      <c r="H63" s="73"/>
      <c r="I63" s="79" t="str">
        <f>IF(G63=15,VLOOKUP(H63,'Бег 1000 м'!$A$2:$B$200,2,1),IF(G63=14,VLOOKUP(H63,'Бег 1000 м'!$D$2:$E$200,2,1),IF(G63=13,VLOOKUP(H63,'Бег 1000 м'!$G$2:$H$200,2,1),IF(G63=12,VLOOKUP(H63,'Бег 1000 м'!$J$2:$K$200,2,1),""))))</f>
        <v/>
      </c>
      <c r="J63" s="74"/>
      <c r="K63" s="79" t="str">
        <f>IF(G63=15,VLOOKUP(J63,'Бег 60 м'!$A$2:$B$74,2,1),IF(G63=14,VLOOKUP(J63,'Бег 60 м'!$D$2:$E$74,2,1),IF(G63=13,VLOOKUP(J63,'Бег 60 м'!$G$2:$H$74,2,1),IF(G63=12,VLOOKUP(J63,'Бег 60 м'!$J$2:$K$74,2,1),""))))</f>
        <v/>
      </c>
      <c r="L63" s="75"/>
      <c r="M63" s="79" t="str">
        <f>IF(G63=15,VLOOKUP(L63,'Подт Отж'!$A$2:$B$72,2,1),IF(G63=14,VLOOKUP(L63,'Подт Отж'!$D$2:$E$72,2,1),IF(G63=13,VLOOKUP(L63,'Подт Отж'!$G$2:$H$72,2,1),IF(G63=12,VLOOKUP(L63,'Подт Отж'!$J$2:$K$72,2,1),""))))</f>
        <v/>
      </c>
      <c r="N63" s="75"/>
      <c r="O63" s="79" t="str">
        <f>IF(G63=15,VLOOKUP(N63,'Подъем туловища'!$A$2:$B$72,2,1),IF(G63=14,VLOOKUP(N63,'Подъем туловища'!$D$2:$E$72,2,1),IF(G63=13,VLOOKUP(N63,'Подъем туловища'!$G$2:$H$72,2,1),IF(G63=12,VLOOKUP(N63,'Подъем туловища'!$J$2:$K$72,2,1),""))))</f>
        <v/>
      </c>
      <c r="P63" s="75"/>
      <c r="Q63" s="79" t="str">
        <f>IF(G63=15,VLOOKUP(P63,'Наклон вперед'!$A$2:$B$72,2,1),IF(G63=14,VLOOKUP(P63,'Наклон вперед'!$D$2:$E$72,2,1),IF(G63=13,VLOOKUP(P63,'Наклон вперед'!$G$2:$H$72,2,1),IF(G63=12,VLOOKUP(P63,'Наклон вперед'!$J$2:$K$72,2,1),""))))</f>
        <v/>
      </c>
      <c r="R63" s="75"/>
      <c r="S63" s="79" t="str">
        <f>IF(G63=15,VLOOKUP(R63,'Прыжок с места'!$A$2:$B$72,2,1),IF(G63=14,VLOOKUP(R63,'Прыжок с места'!$D$2:$E$72,2,1),IF(G63=13,VLOOKUP(R63,'Прыжок с места'!$G$2:$H$72,2,1),IF(G63=12,VLOOKUP(R63,'Прыжок с места'!$J$2:$K$72,2,1),""))))</f>
        <v/>
      </c>
      <c r="T63" s="76">
        <f>SUM(I63,K63,M63,O63,Q63,S63,)</f>
        <v>0</v>
      </c>
      <c r="U63" s="94">
        <f>X63</f>
        <v>15</v>
      </c>
      <c r="W63" s="102">
        <f>T63</f>
        <v>0</v>
      </c>
      <c r="X63" s="100">
        <f>RANK(W63,$W$9:$W$185)</f>
        <v>15</v>
      </c>
      <c r="Y63" s="101"/>
      <c r="Z63" s="102"/>
      <c r="AA63" s="100"/>
    </row>
    <row r="64" spans="1:27" ht="21" customHeight="1" x14ac:dyDescent="0.25">
      <c r="A64" s="71">
        <v>2</v>
      </c>
      <c r="B64" s="70"/>
      <c r="C64" s="71" t="s">
        <v>36</v>
      </c>
      <c r="D64" s="71" t="s">
        <v>101</v>
      </c>
      <c r="E64" s="71"/>
      <c r="F64" s="72"/>
      <c r="G64" s="63">
        <f t="shared" si="14"/>
        <v>121</v>
      </c>
      <c r="H64" s="73"/>
      <c r="I64" s="79" t="str">
        <f>IF(G64=15,VLOOKUP(H64,'Бег 1000 м'!$A$2:$B$200,2,1),IF(G64=14,VLOOKUP(H64,'Бег 1000 м'!$D$2:$E$200,2,1),IF(G64=13,VLOOKUP(H64,'Бег 1000 м'!$G$2:$H$200,2,1),IF(G64=12,VLOOKUP(H64,'Бег 1000 м'!$J$2:$K$200,2,1),""))))</f>
        <v/>
      </c>
      <c r="J64" s="74"/>
      <c r="K64" s="79" t="str">
        <f>IF(G64=15,VLOOKUP(J64,'Бег 60 м'!$A$2:$B$74,2,1),IF(G64=14,VLOOKUP(J64,'Бег 60 м'!$D$2:$E$74,2,1),IF(G64=13,VLOOKUP(J64,'Бег 60 м'!$G$2:$H$74,2,1),IF(G64=12,VLOOKUP(J64,'Бег 60 м'!$J$2:$K$74,2,1),""))))</f>
        <v/>
      </c>
      <c r="L64" s="75"/>
      <c r="M64" s="79" t="str">
        <f>IF(G64=15,VLOOKUP(L64,'Подт Отж'!$A$2:$B$72,2,1),IF(G64=14,VLOOKUP(L64,'Подт Отж'!$D$2:$E$72,2,1),IF(G64=13,VLOOKUP(L64,'Подт Отж'!$G$2:$H$72,2,1),IF(G64=12,VLOOKUP(L64,'Подт Отж'!$J$2:$K$72,2,1),""))))</f>
        <v/>
      </c>
      <c r="N64" s="75"/>
      <c r="O64" s="79" t="str">
        <f>IF(G64=15,VLOOKUP(N64,'Подъем туловища'!$A$2:$B$72,2,1),IF(G64=14,VLOOKUP(N64,'Подъем туловища'!$D$2:$E$72,2,1),IF(G64=13,VLOOKUP(N64,'Подъем туловища'!$G$2:$H$72,2,1),IF(G64=12,VLOOKUP(N64,'Подъем туловища'!$J$2:$K$72,2,1),""))))</f>
        <v/>
      </c>
      <c r="P64" s="75"/>
      <c r="Q64" s="79" t="str">
        <f>IF(G64=15,VLOOKUP(P64,'Наклон вперед'!$A$2:$B$72,2,1),IF(G64=14,VLOOKUP(P64,'Наклон вперед'!$D$2:$E$72,2,1),IF(G64=13,VLOOKUP(P64,'Наклон вперед'!$G$2:$H$72,2,1),IF(G64=12,VLOOKUP(P64,'Наклон вперед'!$J$2:$K$72,2,1),""))))</f>
        <v/>
      </c>
      <c r="R64" s="75"/>
      <c r="S64" s="79" t="str">
        <f>IF(G64=15,VLOOKUP(R64,'Прыжок с места'!$A$2:$B$72,2,1),IF(G64=14,VLOOKUP(R64,'Прыжок с места'!$D$2:$E$72,2,1),IF(G64=13,VLOOKUP(R64,'Прыжок с места'!$G$2:$H$72,2,1),IF(G64=12,VLOOKUP(R64,'Прыжок с места'!$J$2:$K$72,2,1),""))))</f>
        <v/>
      </c>
      <c r="T64" s="76">
        <f t="shared" ref="T64:T67" si="15">SUM(I64,K64,M64,O64,Q64,S64,)</f>
        <v>0</v>
      </c>
      <c r="U64" s="94">
        <f t="shared" ref="U64:U67" si="16">X64</f>
        <v>15</v>
      </c>
      <c r="W64" s="102">
        <f t="shared" ref="W64:W67" si="17">T64</f>
        <v>0</v>
      </c>
      <c r="X64" s="100">
        <f>RANK(W64,$W$9:$W$185)</f>
        <v>15</v>
      </c>
      <c r="Y64" s="101"/>
      <c r="Z64" s="102"/>
      <c r="AA64" s="100"/>
    </row>
    <row r="65" spans="1:27" ht="21" customHeight="1" x14ac:dyDescent="0.25">
      <c r="A65" s="71">
        <v>3</v>
      </c>
      <c r="B65" s="70"/>
      <c r="C65" s="71" t="s">
        <v>36</v>
      </c>
      <c r="D65" s="71" t="s">
        <v>101</v>
      </c>
      <c r="E65" s="71"/>
      <c r="F65" s="72"/>
      <c r="G65" s="63">
        <f t="shared" si="14"/>
        <v>121</v>
      </c>
      <c r="H65" s="73"/>
      <c r="I65" s="79" t="str">
        <f>IF(G65=15,VLOOKUP(H65,'Бег 1000 м'!$A$2:$B$200,2,1),IF(G65=14,VLOOKUP(H65,'Бег 1000 м'!$D$2:$E$200,2,1),IF(G65=13,VLOOKUP(H65,'Бег 1000 м'!$G$2:$H$200,2,1),IF(G65=12,VLOOKUP(H65,'Бег 1000 м'!$J$2:$K$200,2,1),""))))</f>
        <v/>
      </c>
      <c r="J65" s="74"/>
      <c r="K65" s="79" t="str">
        <f>IF(G65=15,VLOOKUP(J65,'Бег 60 м'!$A$2:$B$74,2,1),IF(G65=14,VLOOKUP(J65,'Бег 60 м'!$D$2:$E$74,2,1),IF(G65=13,VLOOKUP(J65,'Бег 60 м'!$G$2:$H$74,2,1),IF(G65=12,VLOOKUP(J65,'Бег 60 м'!$J$2:$K$74,2,1),""))))</f>
        <v/>
      </c>
      <c r="L65" s="75"/>
      <c r="M65" s="79" t="str">
        <f>IF(G65=15,VLOOKUP(L65,'Подт Отж'!$A$2:$B$72,2,1),IF(G65=14,VLOOKUP(L65,'Подт Отж'!$D$2:$E$72,2,1),IF(G65=13,VLOOKUP(L65,'Подт Отж'!$G$2:$H$72,2,1),IF(G65=12,VLOOKUP(L65,'Подт Отж'!$J$2:$K$72,2,1),""))))</f>
        <v/>
      </c>
      <c r="N65" s="75"/>
      <c r="O65" s="79" t="str">
        <f>IF(G65=15,VLOOKUP(N65,'Подъем туловища'!$A$2:$B$72,2,1),IF(G65=14,VLOOKUP(N65,'Подъем туловища'!$D$2:$E$72,2,1),IF(G65=13,VLOOKUP(N65,'Подъем туловища'!$G$2:$H$72,2,1),IF(G65=12,VLOOKUP(N65,'Подъем туловища'!$J$2:$K$72,2,1),""))))</f>
        <v/>
      </c>
      <c r="P65" s="75"/>
      <c r="Q65" s="79" t="str">
        <f>IF(G65=15,VLOOKUP(P65,'Наклон вперед'!$A$2:$B$72,2,1),IF(G65=14,VLOOKUP(P65,'Наклон вперед'!$D$2:$E$72,2,1),IF(G65=13,VLOOKUP(P65,'Наклон вперед'!$G$2:$H$72,2,1),IF(G65=12,VLOOKUP(P65,'Наклон вперед'!$J$2:$K$72,2,1),""))))</f>
        <v/>
      </c>
      <c r="R65" s="75"/>
      <c r="S65" s="79" t="str">
        <f>IF(G65=15,VLOOKUP(R65,'Прыжок с места'!$A$2:$B$72,2,1),IF(G65=14,VLOOKUP(R65,'Прыжок с места'!$D$2:$E$72,2,1),IF(G65=13,VLOOKUP(R65,'Прыжок с места'!$G$2:$H$72,2,1),IF(G65=12,VLOOKUP(R65,'Прыжок с места'!$J$2:$K$72,2,1),""))))</f>
        <v/>
      </c>
      <c r="T65" s="76">
        <f t="shared" si="15"/>
        <v>0</v>
      </c>
      <c r="U65" s="94">
        <f t="shared" si="16"/>
        <v>15</v>
      </c>
      <c r="W65" s="102">
        <f t="shared" si="17"/>
        <v>0</v>
      </c>
      <c r="X65" s="100">
        <f>RANK(W65,$W$9:$W$185)</f>
        <v>15</v>
      </c>
      <c r="Y65" s="101"/>
      <c r="Z65" s="102"/>
      <c r="AA65" s="100"/>
    </row>
    <row r="66" spans="1:27" ht="21" customHeight="1" x14ac:dyDescent="0.25">
      <c r="A66" s="71">
        <v>4</v>
      </c>
      <c r="B66" s="70"/>
      <c r="C66" s="71" t="s">
        <v>36</v>
      </c>
      <c r="D66" s="71" t="s">
        <v>101</v>
      </c>
      <c r="E66" s="71"/>
      <c r="F66" s="72"/>
      <c r="G66" s="63">
        <f t="shared" si="14"/>
        <v>121</v>
      </c>
      <c r="H66" s="73"/>
      <c r="I66" s="79" t="str">
        <f>IF(G66=15,VLOOKUP(H66,'Бег 1000 м'!$A$2:$B$200,2,1),IF(G66=14,VLOOKUP(H66,'Бег 1000 м'!$D$2:$E$200,2,1),IF(G66=13,VLOOKUP(H66,'Бег 1000 м'!$G$2:$H$200,2,1),IF(G66=12,VLOOKUP(H66,'Бег 1000 м'!$J$2:$K$200,2,1),""))))</f>
        <v/>
      </c>
      <c r="J66" s="74"/>
      <c r="K66" s="79" t="str">
        <f>IF(G66=15,VLOOKUP(J66,'Бег 60 м'!$A$2:$B$74,2,1),IF(G66=14,VLOOKUP(J66,'Бег 60 м'!$D$2:$E$74,2,1),IF(G66=13,VLOOKUP(J66,'Бег 60 м'!$G$2:$H$74,2,1),IF(G66=12,VLOOKUP(J66,'Бег 60 м'!$J$2:$K$74,2,1),""))))</f>
        <v/>
      </c>
      <c r="L66" s="75"/>
      <c r="M66" s="79" t="str">
        <f>IF(G66=15,VLOOKUP(L66,'Подт Отж'!$A$2:$B$72,2,1),IF(G66=14,VLOOKUP(L66,'Подт Отж'!$D$2:$E$72,2,1),IF(G66=13,VLOOKUP(L66,'Подт Отж'!$G$2:$H$72,2,1),IF(G66=12,VLOOKUP(L66,'Подт Отж'!$J$2:$K$72,2,1),""))))</f>
        <v/>
      </c>
      <c r="N66" s="75"/>
      <c r="O66" s="79" t="str">
        <f>IF(G66=15,VLOOKUP(N66,'Подъем туловища'!$A$2:$B$72,2,1),IF(G66=14,VLOOKUP(N66,'Подъем туловища'!$D$2:$E$72,2,1),IF(G66=13,VLOOKUP(N66,'Подъем туловища'!$G$2:$H$72,2,1),IF(G66=12,VLOOKUP(N66,'Подъем туловища'!$J$2:$K$72,2,1),""))))</f>
        <v/>
      </c>
      <c r="P66" s="75"/>
      <c r="Q66" s="79" t="str">
        <f>IF(G66=15,VLOOKUP(P66,'Наклон вперед'!$A$2:$B$72,2,1),IF(G66=14,VLOOKUP(P66,'Наклон вперед'!$D$2:$E$72,2,1),IF(G66=13,VLOOKUP(P66,'Наклон вперед'!$G$2:$H$72,2,1),IF(G66=12,VLOOKUP(P66,'Наклон вперед'!$J$2:$K$72,2,1),""))))</f>
        <v/>
      </c>
      <c r="R66" s="75"/>
      <c r="S66" s="79" t="str">
        <f>IF(G66=15,VLOOKUP(R66,'Прыжок с места'!$A$2:$B$72,2,1),IF(G66=14,VLOOKUP(R66,'Прыжок с места'!$D$2:$E$72,2,1),IF(G66=13,VLOOKUP(R66,'Прыжок с места'!$G$2:$H$72,2,1),IF(G66=12,VLOOKUP(R66,'Прыжок с места'!$J$2:$K$72,2,1),""))))</f>
        <v/>
      </c>
      <c r="T66" s="76">
        <f t="shared" si="15"/>
        <v>0</v>
      </c>
      <c r="U66" s="94">
        <f t="shared" si="16"/>
        <v>15</v>
      </c>
      <c r="W66" s="102">
        <f t="shared" si="17"/>
        <v>0</v>
      </c>
      <c r="X66" s="100">
        <f>RANK(W66,$W$9:$W$185)</f>
        <v>15</v>
      </c>
      <c r="Y66" s="101"/>
      <c r="Z66" s="102"/>
      <c r="AA66" s="100"/>
    </row>
    <row r="67" spans="1:27" ht="21" customHeight="1" thickBot="1" x14ac:dyDescent="0.3">
      <c r="A67" s="71">
        <v>5</v>
      </c>
      <c r="B67" s="70"/>
      <c r="C67" s="71" t="s">
        <v>36</v>
      </c>
      <c r="D67" s="71" t="s">
        <v>101</v>
      </c>
      <c r="E67" s="71"/>
      <c r="F67" s="72"/>
      <c r="G67" s="63">
        <f t="shared" si="14"/>
        <v>121</v>
      </c>
      <c r="H67" s="73"/>
      <c r="I67" s="79" t="str">
        <f>IF(G67=15,VLOOKUP(H67,'Бег 1000 м'!$A$2:$B$200,2,1),IF(G67=14,VLOOKUP(H67,'Бег 1000 м'!$D$2:$E$200,2,1),IF(G67=13,VLOOKUP(H67,'Бег 1000 м'!$G$2:$H$200,2,1),IF(G67=12,VLOOKUP(H67,'Бег 1000 м'!$J$2:$K$200,2,1),""))))</f>
        <v/>
      </c>
      <c r="J67" s="74"/>
      <c r="K67" s="79" t="str">
        <f>IF(G67=15,VLOOKUP(J67,'Бег 60 м'!$A$2:$B$74,2,1),IF(G67=14,VLOOKUP(J67,'Бег 60 м'!$D$2:$E$74,2,1),IF(G67=13,VLOOKUP(J67,'Бег 60 м'!$G$2:$H$74,2,1),IF(G67=12,VLOOKUP(J67,'Бег 60 м'!$J$2:$K$74,2,1),""))))</f>
        <v/>
      </c>
      <c r="L67" s="75"/>
      <c r="M67" s="79" t="str">
        <f>IF(G67=15,VLOOKUP(L67,'Подт Отж'!$A$2:$B$72,2,1),IF(G67=14,VLOOKUP(L67,'Подт Отж'!$D$2:$E$72,2,1),IF(G67=13,VLOOKUP(L67,'Подт Отж'!$G$2:$H$72,2,1),IF(G67=12,VLOOKUP(L67,'Подт Отж'!$J$2:$K$72,2,1),""))))</f>
        <v/>
      </c>
      <c r="N67" s="75"/>
      <c r="O67" s="79" t="str">
        <f>IF(G67=15,VLOOKUP(N67,'Подъем туловища'!$A$2:$B$72,2,1),IF(G67=14,VLOOKUP(N67,'Подъем туловища'!$D$2:$E$72,2,1),IF(G67=13,VLOOKUP(N67,'Подъем туловища'!$G$2:$H$72,2,1),IF(G67=12,VLOOKUP(N67,'Подъем туловища'!$J$2:$K$72,2,1),""))))</f>
        <v/>
      </c>
      <c r="P67" s="75"/>
      <c r="Q67" s="79" t="str">
        <f>IF(G67=15,VLOOKUP(P67,'Наклон вперед'!$A$2:$B$72,2,1),IF(G67=14,VLOOKUP(P67,'Наклон вперед'!$D$2:$E$72,2,1),IF(G67=13,VLOOKUP(P67,'Наклон вперед'!$G$2:$H$72,2,1),IF(G67=12,VLOOKUP(P67,'Наклон вперед'!$J$2:$K$72,2,1),""))))</f>
        <v/>
      </c>
      <c r="R67" s="75"/>
      <c r="S67" s="79" t="str">
        <f>IF(G67=15,VLOOKUP(R67,'Прыжок с места'!$A$2:$B$72,2,1),IF(G67=14,VLOOKUP(R67,'Прыжок с места'!$D$2:$E$72,2,1),IF(G67=13,VLOOKUP(R67,'Прыжок с места'!$G$2:$H$72,2,1),IF(G67=12,VLOOKUP(R67,'Прыжок с места'!$J$2:$K$72,2,1),""))))</f>
        <v/>
      </c>
      <c r="T67" s="76">
        <f t="shared" si="15"/>
        <v>0</v>
      </c>
      <c r="U67" s="94">
        <f t="shared" si="16"/>
        <v>15</v>
      </c>
      <c r="W67" s="102">
        <f t="shared" si="17"/>
        <v>0</v>
      </c>
      <c r="X67" s="100">
        <f>RANK(W67,$W$9:$W$185)</f>
        <v>15</v>
      </c>
      <c r="Y67" s="101"/>
      <c r="Z67" s="102"/>
      <c r="AA67" s="100"/>
    </row>
    <row r="68" spans="1:27" ht="24.95" customHeight="1" thickBot="1" x14ac:dyDescent="0.3">
      <c r="K68" s="29"/>
      <c r="O68" s="183" t="s">
        <v>165</v>
      </c>
      <c r="P68" s="184"/>
      <c r="Q68" s="184"/>
      <c r="R68" s="184"/>
      <c r="S68" s="89"/>
      <c r="T68" s="88">
        <f>SUM(LARGE(T63:T67,{1,2,3}))</f>
        <v>0</v>
      </c>
      <c r="W68" s="102"/>
      <c r="X68" s="100"/>
      <c r="Y68" s="101"/>
      <c r="Z68" s="102"/>
      <c r="AA68" s="100"/>
    </row>
    <row r="69" spans="1:27" x14ac:dyDescent="0.25">
      <c r="W69" s="102"/>
      <c r="X69" s="100"/>
      <c r="Y69" s="101"/>
      <c r="Z69" s="102"/>
      <c r="AA69" s="100"/>
    </row>
    <row r="70" spans="1:27" ht="15" customHeight="1" x14ac:dyDescent="0.25">
      <c r="A70" s="196" t="s">
        <v>0</v>
      </c>
      <c r="B70" s="190" t="s">
        <v>1</v>
      </c>
      <c r="C70" s="197" t="s">
        <v>35</v>
      </c>
      <c r="D70" s="187" t="s">
        <v>30</v>
      </c>
      <c r="E70" s="187" t="s">
        <v>31</v>
      </c>
      <c r="F70" s="196" t="s">
        <v>3</v>
      </c>
      <c r="G70" s="187" t="s">
        <v>8</v>
      </c>
      <c r="H70" s="190" t="s">
        <v>21</v>
      </c>
      <c r="I70" s="190"/>
      <c r="J70" s="191" t="s">
        <v>20</v>
      </c>
      <c r="K70" s="191"/>
      <c r="L70" s="192" t="s">
        <v>29</v>
      </c>
      <c r="M70" s="193"/>
      <c r="N70" s="181" t="s">
        <v>22</v>
      </c>
      <c r="O70" s="181"/>
      <c r="P70" s="192" t="s">
        <v>5</v>
      </c>
      <c r="Q70" s="193"/>
      <c r="R70" s="181" t="s">
        <v>23</v>
      </c>
      <c r="S70" s="181"/>
      <c r="T70" s="182" t="s">
        <v>43</v>
      </c>
      <c r="U70" s="182" t="s">
        <v>44</v>
      </c>
      <c r="W70" s="102"/>
      <c r="X70" s="100"/>
      <c r="Y70" s="101"/>
      <c r="Z70" s="102"/>
      <c r="AA70" s="100"/>
    </row>
    <row r="71" spans="1:27" ht="20.25" customHeight="1" x14ac:dyDescent="0.25">
      <c r="A71" s="196"/>
      <c r="B71" s="190"/>
      <c r="C71" s="198"/>
      <c r="D71" s="188"/>
      <c r="E71" s="188"/>
      <c r="F71" s="196"/>
      <c r="G71" s="188"/>
      <c r="H71" s="190"/>
      <c r="I71" s="190"/>
      <c r="J71" s="191"/>
      <c r="K71" s="191"/>
      <c r="L71" s="194"/>
      <c r="M71" s="195"/>
      <c r="N71" s="181"/>
      <c r="O71" s="181"/>
      <c r="P71" s="194"/>
      <c r="Q71" s="195"/>
      <c r="R71" s="181"/>
      <c r="S71" s="181"/>
      <c r="T71" s="182"/>
      <c r="U71" s="182"/>
      <c r="W71" s="102"/>
      <c r="X71" s="100"/>
      <c r="Y71" s="101"/>
      <c r="Z71" s="102"/>
      <c r="AA71" s="100"/>
    </row>
    <row r="72" spans="1:27" x14ac:dyDescent="0.25">
      <c r="A72" s="196"/>
      <c r="B72" s="190"/>
      <c r="C72" s="199"/>
      <c r="D72" s="189"/>
      <c r="E72" s="189"/>
      <c r="F72" s="196"/>
      <c r="G72" s="189"/>
      <c r="H72" s="79" t="s">
        <v>32</v>
      </c>
      <c r="I72" s="79" t="s">
        <v>9</v>
      </c>
      <c r="J72" s="80" t="s">
        <v>32</v>
      </c>
      <c r="K72" s="80" t="s">
        <v>9</v>
      </c>
      <c r="L72" s="80" t="s">
        <v>32</v>
      </c>
      <c r="M72" s="80" t="s">
        <v>9</v>
      </c>
      <c r="N72" s="80" t="s">
        <v>32</v>
      </c>
      <c r="O72" s="80" t="s">
        <v>9</v>
      </c>
      <c r="P72" s="80" t="s">
        <v>32</v>
      </c>
      <c r="Q72" s="80" t="s">
        <v>9</v>
      </c>
      <c r="R72" s="80" t="s">
        <v>32</v>
      </c>
      <c r="S72" s="80" t="s">
        <v>9</v>
      </c>
      <c r="T72" s="182"/>
      <c r="U72" s="182"/>
      <c r="W72" s="102"/>
      <c r="X72" s="100"/>
      <c r="Y72" s="101"/>
      <c r="Z72" s="102"/>
      <c r="AA72" s="100"/>
    </row>
    <row r="73" spans="1:27" ht="21" customHeight="1" x14ac:dyDescent="0.25">
      <c r="A73" s="71">
        <v>1</v>
      </c>
      <c r="B73" s="70"/>
      <c r="C73" s="71" t="s">
        <v>37</v>
      </c>
      <c r="D73" s="71" t="s">
        <v>101</v>
      </c>
      <c r="E73" s="71"/>
      <c r="F73" s="72"/>
      <c r="G73" s="63">
        <f t="shared" ref="G73:G77" si="18">DATEDIF(F73,$B$5,"y")</f>
        <v>121</v>
      </c>
      <c r="H73" s="73"/>
      <c r="I73" s="79" t="str">
        <f>IF(G73=15,VLOOKUP(H73,'Бег 1000 м'!$N$2:$O$194,2,1),IF(G73=14,VLOOKUP(H73,'Бег 1000 м'!$Q$2:$R$194,2,1),IF(G73=13,VLOOKUP(H73,'Бег 1000 м'!$T$2:$U$204,2,1),IF(G73=12,VLOOKUP(H73,'Бег 1000 м'!$W$2:$X$214,2,1),""))))</f>
        <v/>
      </c>
      <c r="J73" s="74"/>
      <c r="K73" s="79" t="str">
        <f>IF(G73=15,VLOOKUP(J73,'Бег 60 м'!$M$2:$N$74,2,1),IF(G73=14,VLOOKUP(J73,'Бег 60 м'!$P$2:$Q$74,2,1),IF(G73=13,VLOOKUP(J73,'Бег 60 м'!$S$2:$T$74,2,1),IF(G73=12,VLOOKUP(J73,'Бег 60 м'!$V$2:$W$74,2,1),""))))</f>
        <v/>
      </c>
      <c r="L73" s="75"/>
      <c r="M73" s="79" t="str">
        <f>IF(G73=15,VLOOKUP(L73,'Подт Отж'!$N$2:$O$72,2,1),IF(G73=14,VLOOKUP(L73,'Подт Отж'!$Q$2:$R$72,2,1),IF(G73=13,VLOOKUP(L73,'Подт Отж'!$T$2:$U$72,2,1),IF(G73=12,VLOOKUP(L73,'Подт Отж'!$W$2:$X$72,2,1),""))))</f>
        <v/>
      </c>
      <c r="N73" s="75"/>
      <c r="O73" s="79" t="str">
        <f>IF(G73=15,VLOOKUP(N73,'Подъем туловища'!$M$2:$N$72,2,1),IF(G73=14,VLOOKUP(N73,'Подъем туловища'!$P$2:$Q$72,2,1),IF(G73=13,VLOOKUP(N73,'Подъем туловища'!$S$2:$T$72,2,1),IF(G73=12,VLOOKUP(N73,'Подъем туловища'!$V$2:$W$72,2,1),""))))</f>
        <v/>
      </c>
      <c r="P73" s="75"/>
      <c r="Q73" s="79" t="str">
        <f>IF(G73=15,VLOOKUP(P73,'Наклон вперед'!$M$2:$N$72,2,1),IF(G73=14,VLOOKUP(P73,'Наклон вперед'!$P$2:$Q$72,2,1),IF(G73=13,VLOOKUP(P73,'Наклон вперед'!$S$2:$T$72,2,1),IF(G73=12,VLOOKUP(P73,'Наклон вперед'!$V$2:$W$72,2,1),""))))</f>
        <v/>
      </c>
      <c r="R73" s="75"/>
      <c r="S73" s="79" t="str">
        <f>IF(G73=15,VLOOKUP(R73,'Прыжок с места'!$M$2:$N$72,2,1),IF(G73=14,VLOOKUP(R73,'Прыжок с места'!$P$2:$Q$72,2,1),IF(G73=13,VLOOKUP(R73,'Прыжок с места'!$S$2:$T$72,2,1),IF(G73=12,VLOOKUP(R73,'Прыжок с места'!$V$2:$W$72,2,1),""))))</f>
        <v/>
      </c>
      <c r="T73" s="76">
        <f>SUM(I73,K73,M73,O73,Q73,S73,)</f>
        <v>0</v>
      </c>
      <c r="U73" s="94">
        <f>AA73</f>
        <v>16</v>
      </c>
      <c r="W73" s="102"/>
      <c r="X73" s="100"/>
      <c r="Y73" s="101"/>
      <c r="Z73" s="102">
        <f t="shared" ref="Z73:Z77" si="19">T73</f>
        <v>0</v>
      </c>
      <c r="AA73" s="100">
        <f>RANK(Z73,$Z$9:$Z$185)</f>
        <v>16</v>
      </c>
    </row>
    <row r="74" spans="1:27" ht="21" customHeight="1" x14ac:dyDescent="0.25">
      <c r="A74" s="71">
        <v>2</v>
      </c>
      <c r="B74" s="70"/>
      <c r="C74" s="71" t="s">
        <v>37</v>
      </c>
      <c r="D74" s="71" t="s">
        <v>101</v>
      </c>
      <c r="E74" s="71"/>
      <c r="F74" s="72"/>
      <c r="G74" s="63">
        <f t="shared" si="18"/>
        <v>121</v>
      </c>
      <c r="H74" s="73"/>
      <c r="I74" s="79" t="str">
        <f>IF(G74=15,VLOOKUP(H74,'Бег 1000 м'!$N$2:$O$194,2,1),IF(G74=14,VLOOKUP(H74,'Бег 1000 м'!$Q$2:$R$194,2,1),IF(G74=13,VLOOKUP(H74,'Бег 1000 м'!$T$2:$U$204,2,1),IF(G74=12,VLOOKUP(H74,'Бег 1000 м'!$W$2:$X$214,2,1),""))))</f>
        <v/>
      </c>
      <c r="J74" s="74"/>
      <c r="K74" s="79" t="str">
        <f>IF(G74=15,VLOOKUP(J74,'Бег 60 м'!$M$2:$N$74,2,1),IF(G74=14,VLOOKUP(J74,'Бег 60 м'!$P$2:$Q$74,2,1),IF(G74=13,VLOOKUP(J74,'Бег 60 м'!$S$2:$T$74,2,1),IF(G74=12,VLOOKUP(J74,'Бег 60 м'!$V$2:$W$74,2,1),""))))</f>
        <v/>
      </c>
      <c r="L74" s="75"/>
      <c r="M74" s="79" t="str">
        <f>IF(G74=15,VLOOKUP(L74,'Подт Отж'!$N$2:$O$72,2,1),IF(G74=14,VLOOKUP(L74,'Подт Отж'!$Q$2:$R$72,2,1),IF(G74=13,VLOOKUP(L74,'Подт Отж'!$T$2:$U$72,2,1),IF(G74=12,VLOOKUP(L74,'Подт Отж'!$W$2:$X$72,2,1),""))))</f>
        <v/>
      </c>
      <c r="N74" s="75"/>
      <c r="O74" s="79" t="str">
        <f>IF(G74=15,VLOOKUP(N74,'Подъем туловища'!$M$2:$N$72,2,1),IF(G74=14,VLOOKUP(N74,'Подъем туловища'!$P$2:$Q$72,2,1),IF(G74=13,VLOOKUP(N74,'Подъем туловища'!$S$2:$T$72,2,1),IF(G74=12,VLOOKUP(N74,'Подъем туловища'!$V$2:$W$72,2,1),""))))</f>
        <v/>
      </c>
      <c r="P74" s="75"/>
      <c r="Q74" s="79" t="str">
        <f>IF(G74=15,VLOOKUP(P74,'Наклон вперед'!$M$2:$N$72,2,1),IF(G74=14,VLOOKUP(P74,'Наклон вперед'!$P$2:$Q$72,2,1),IF(G74=13,VLOOKUP(P74,'Наклон вперед'!$S$2:$T$72,2,1),IF(G74=12,VLOOKUP(P74,'Наклон вперед'!$V$2:$W$72,2,1),""))))</f>
        <v/>
      </c>
      <c r="R74" s="75"/>
      <c r="S74" s="79" t="str">
        <f>IF(G74=15,VLOOKUP(R74,'Прыжок с места'!$M$2:$N$72,2,1),IF(G74=14,VLOOKUP(R74,'Прыжок с места'!$P$2:$Q$72,2,1),IF(G74=13,VLOOKUP(R74,'Прыжок с места'!$S$2:$T$72,2,1),IF(G74=12,VLOOKUP(R74,'Прыжок с места'!$V$2:$W$72,2,1),""))))</f>
        <v/>
      </c>
      <c r="T74" s="76">
        <f t="shared" ref="T74:T77" si="20">SUM(I74,K74,M74,O74,Q74,S74,)</f>
        <v>0</v>
      </c>
      <c r="U74" s="94">
        <f t="shared" ref="U74:U77" si="21">AA74</f>
        <v>16</v>
      </c>
      <c r="W74" s="102"/>
      <c r="X74" s="100"/>
      <c r="Y74" s="101"/>
      <c r="Z74" s="102">
        <f t="shared" si="19"/>
        <v>0</v>
      </c>
      <c r="AA74" s="100">
        <f>RANK(Z74,$Z$9:$Z$185)</f>
        <v>16</v>
      </c>
    </row>
    <row r="75" spans="1:27" ht="21" customHeight="1" x14ac:dyDescent="0.25">
      <c r="A75" s="71">
        <v>3</v>
      </c>
      <c r="B75" s="70"/>
      <c r="C75" s="71" t="s">
        <v>37</v>
      </c>
      <c r="D75" s="71" t="s">
        <v>101</v>
      </c>
      <c r="E75" s="71"/>
      <c r="F75" s="72"/>
      <c r="G75" s="63">
        <f t="shared" si="18"/>
        <v>121</v>
      </c>
      <c r="H75" s="73"/>
      <c r="I75" s="79" t="str">
        <f>IF(G75=15,VLOOKUP(H75,'Бег 1000 м'!$N$2:$O$194,2,1),IF(G75=14,VLOOKUP(H75,'Бег 1000 м'!$Q$2:$R$194,2,1),IF(G75=13,VLOOKUP(H75,'Бег 1000 м'!$T$2:$U$204,2,1),IF(G75=12,VLOOKUP(H75,'Бег 1000 м'!$W$2:$X$214,2,1),""))))</f>
        <v/>
      </c>
      <c r="J75" s="74"/>
      <c r="K75" s="79" t="str">
        <f>IF(G75=15,VLOOKUP(J75,'Бег 60 м'!$M$2:$N$74,2,1),IF(G75=14,VLOOKUP(J75,'Бег 60 м'!$P$2:$Q$74,2,1),IF(G75=13,VLOOKUP(J75,'Бег 60 м'!$S$2:$T$74,2,1),IF(G75=12,VLOOKUP(J75,'Бег 60 м'!$V$2:$W$74,2,1),""))))</f>
        <v/>
      </c>
      <c r="L75" s="75"/>
      <c r="M75" s="79" t="str">
        <f>IF(G75=15,VLOOKUP(L75,'Подт Отж'!$N$2:$O$72,2,1),IF(G75=14,VLOOKUP(L75,'Подт Отж'!$Q$2:$R$72,2,1),IF(G75=13,VLOOKUP(L75,'Подт Отж'!$T$2:$U$72,2,1),IF(G75=12,VLOOKUP(L75,'Подт Отж'!$W$2:$X$72,2,1),""))))</f>
        <v/>
      </c>
      <c r="N75" s="75"/>
      <c r="O75" s="79" t="str">
        <f>IF(G75=15,VLOOKUP(N75,'Подъем туловища'!$M$2:$N$72,2,1),IF(G75=14,VLOOKUP(N75,'Подъем туловища'!$P$2:$Q$72,2,1),IF(G75=13,VLOOKUP(N75,'Подъем туловища'!$S$2:$T$72,2,1),IF(G75=12,VLOOKUP(N75,'Подъем туловища'!$V$2:$W$72,2,1),""))))</f>
        <v/>
      </c>
      <c r="P75" s="75"/>
      <c r="Q75" s="79" t="str">
        <f>IF(G75=15,VLOOKUP(P75,'Наклон вперед'!$M$2:$N$72,2,1),IF(G75=14,VLOOKUP(P75,'Наклон вперед'!$P$2:$Q$72,2,1),IF(G75=13,VLOOKUP(P75,'Наклон вперед'!$S$2:$T$72,2,1),IF(G75=12,VLOOKUP(P75,'Наклон вперед'!$V$2:$W$72,2,1),""))))</f>
        <v/>
      </c>
      <c r="R75" s="75"/>
      <c r="S75" s="79" t="str">
        <f>IF(G75=15,VLOOKUP(R75,'Прыжок с места'!$M$2:$N$72,2,1),IF(G75=14,VLOOKUP(R75,'Прыжок с места'!$P$2:$Q$72,2,1),IF(G75=13,VLOOKUP(R75,'Прыжок с места'!$S$2:$T$72,2,1),IF(G75=12,VLOOKUP(R75,'Прыжок с места'!$V$2:$W$72,2,1),""))))</f>
        <v/>
      </c>
      <c r="T75" s="76">
        <f t="shared" si="20"/>
        <v>0</v>
      </c>
      <c r="U75" s="94">
        <f t="shared" si="21"/>
        <v>16</v>
      </c>
      <c r="W75" s="102"/>
      <c r="X75" s="100"/>
      <c r="Y75" s="101"/>
      <c r="Z75" s="102">
        <f t="shared" si="19"/>
        <v>0</v>
      </c>
      <c r="AA75" s="100">
        <f>RANK(Z75,$Z$9:$Z$185)</f>
        <v>16</v>
      </c>
    </row>
    <row r="76" spans="1:27" ht="21" customHeight="1" x14ac:dyDescent="0.25">
      <c r="A76" s="71">
        <v>4</v>
      </c>
      <c r="B76" s="70"/>
      <c r="C76" s="71" t="s">
        <v>37</v>
      </c>
      <c r="D76" s="71" t="s">
        <v>101</v>
      </c>
      <c r="E76" s="71"/>
      <c r="F76" s="72"/>
      <c r="G76" s="63">
        <f t="shared" si="18"/>
        <v>121</v>
      </c>
      <c r="H76" s="73"/>
      <c r="I76" s="79" t="str">
        <f>IF(G76=15,VLOOKUP(H76,'Бег 1000 м'!$N$2:$O$194,2,1),IF(G76=14,VLOOKUP(H76,'Бег 1000 м'!$Q$2:$R$194,2,1),IF(G76=13,VLOOKUP(H76,'Бег 1000 м'!$T$2:$U$204,2,1),IF(G76=12,VLOOKUP(H76,'Бег 1000 м'!$W$2:$X$214,2,1),""))))</f>
        <v/>
      </c>
      <c r="J76" s="74"/>
      <c r="K76" s="79" t="str">
        <f>IF(G76=15,VLOOKUP(J76,'Бег 60 м'!$M$2:$N$74,2,1),IF(G76=14,VLOOKUP(J76,'Бег 60 м'!$P$2:$Q$74,2,1),IF(G76=13,VLOOKUP(J76,'Бег 60 м'!$S$2:$T$74,2,1),IF(G76=12,VLOOKUP(J76,'Бег 60 м'!$V$2:$W$74,2,1),""))))</f>
        <v/>
      </c>
      <c r="L76" s="75"/>
      <c r="M76" s="79" t="str">
        <f>IF(G76=15,VLOOKUP(L76,'Подт Отж'!$N$2:$O$72,2,1),IF(G76=14,VLOOKUP(L76,'Подт Отж'!$Q$2:$R$72,2,1),IF(G76=13,VLOOKUP(L76,'Подт Отж'!$T$2:$U$72,2,1),IF(G76=12,VLOOKUP(L76,'Подт Отж'!$W$2:$X$72,2,1),""))))</f>
        <v/>
      </c>
      <c r="N76" s="75"/>
      <c r="O76" s="79" t="str">
        <f>IF(G76=15,VLOOKUP(N76,'Подъем туловища'!$M$2:$N$72,2,1),IF(G76=14,VLOOKUP(N76,'Подъем туловища'!$P$2:$Q$72,2,1),IF(G76=13,VLOOKUP(N76,'Подъем туловища'!$S$2:$T$72,2,1),IF(G76=12,VLOOKUP(N76,'Подъем туловища'!$V$2:$W$72,2,1),""))))</f>
        <v/>
      </c>
      <c r="P76" s="75"/>
      <c r="Q76" s="79" t="str">
        <f>IF(G76=15,VLOOKUP(P76,'Наклон вперед'!$M$2:$N$72,2,1),IF(G76=14,VLOOKUP(P76,'Наклон вперед'!$P$2:$Q$72,2,1),IF(G76=13,VLOOKUP(P76,'Наклон вперед'!$S$2:$T$72,2,1),IF(G76=12,VLOOKUP(P76,'Наклон вперед'!$V$2:$W$72,2,1),""))))</f>
        <v/>
      </c>
      <c r="R76" s="75"/>
      <c r="S76" s="79" t="str">
        <f>IF(G76=15,VLOOKUP(R76,'Прыжок с места'!$M$2:$N$72,2,1),IF(G76=14,VLOOKUP(R76,'Прыжок с места'!$P$2:$Q$72,2,1),IF(G76=13,VLOOKUP(R76,'Прыжок с места'!$S$2:$T$72,2,1),IF(G76=12,VLOOKUP(R76,'Прыжок с места'!$V$2:$W$72,2,1),""))))</f>
        <v/>
      </c>
      <c r="T76" s="76">
        <f t="shared" si="20"/>
        <v>0</v>
      </c>
      <c r="U76" s="94">
        <f t="shared" si="21"/>
        <v>16</v>
      </c>
      <c r="W76" s="102"/>
      <c r="X76" s="100"/>
      <c r="Y76" s="101"/>
      <c r="Z76" s="102">
        <f t="shared" si="19"/>
        <v>0</v>
      </c>
      <c r="AA76" s="100">
        <f>RANK(Z76,$Z$9:$Z$185)</f>
        <v>16</v>
      </c>
    </row>
    <row r="77" spans="1:27" ht="21" customHeight="1" thickBot="1" x14ac:dyDescent="0.3">
      <c r="A77" s="71">
        <v>5</v>
      </c>
      <c r="B77" s="70"/>
      <c r="C77" s="71" t="s">
        <v>37</v>
      </c>
      <c r="D77" s="71" t="s">
        <v>101</v>
      </c>
      <c r="E77" s="71"/>
      <c r="F77" s="72"/>
      <c r="G77" s="63">
        <f t="shared" si="18"/>
        <v>121</v>
      </c>
      <c r="H77" s="73"/>
      <c r="I77" s="79" t="str">
        <f>IF(G77=15,VLOOKUP(H77,'Бег 1000 м'!$N$2:$O$194,2,1),IF(G77=14,VLOOKUP(H77,'Бег 1000 м'!$Q$2:$R$194,2,1),IF(G77=13,VLOOKUP(H77,'Бег 1000 м'!$T$2:$U$204,2,1),IF(G77=12,VLOOKUP(H77,'Бег 1000 м'!$W$2:$X$214,2,1),""))))</f>
        <v/>
      </c>
      <c r="J77" s="74"/>
      <c r="K77" s="79" t="str">
        <f>IF(G77=15,VLOOKUP(J77,'Бег 60 м'!$M$2:$N$74,2,1),IF(G77=14,VLOOKUP(J77,'Бег 60 м'!$P$2:$Q$74,2,1),IF(G77=13,VLOOKUP(J77,'Бег 60 м'!$S$2:$T$74,2,1),IF(G77=12,VLOOKUP(J77,'Бег 60 м'!$V$2:$W$74,2,1),""))))</f>
        <v/>
      </c>
      <c r="L77" s="75"/>
      <c r="M77" s="79" t="str">
        <f>IF(G77=15,VLOOKUP(L77,'Подт Отж'!$N$2:$O$72,2,1),IF(G77=14,VLOOKUP(L77,'Подт Отж'!$Q$2:$R$72,2,1),IF(G77=13,VLOOKUP(L77,'Подт Отж'!$T$2:$U$72,2,1),IF(G77=12,VLOOKUP(L77,'Подт Отж'!$W$2:$X$72,2,1),""))))</f>
        <v/>
      </c>
      <c r="N77" s="75"/>
      <c r="O77" s="79" t="str">
        <f>IF(G77=15,VLOOKUP(N77,'Подъем туловища'!$M$2:$N$72,2,1),IF(G77=14,VLOOKUP(N77,'Подъем туловища'!$P$2:$Q$72,2,1),IF(G77=13,VLOOKUP(N77,'Подъем туловища'!$S$2:$T$72,2,1),IF(G77=12,VLOOKUP(N77,'Подъем туловища'!$V$2:$W$72,2,1),""))))</f>
        <v/>
      </c>
      <c r="P77" s="75"/>
      <c r="Q77" s="79" t="str">
        <f>IF(G77=15,VLOOKUP(P77,'Наклон вперед'!$M$2:$N$72,2,1),IF(G77=14,VLOOKUP(P77,'Наклон вперед'!$P$2:$Q$72,2,1),IF(G77=13,VLOOKUP(P77,'Наклон вперед'!$S$2:$T$72,2,1),IF(G77=12,VLOOKUP(P77,'Наклон вперед'!$V$2:$W$72,2,1),""))))</f>
        <v/>
      </c>
      <c r="R77" s="75"/>
      <c r="S77" s="79" t="str">
        <f>IF(G77=15,VLOOKUP(R77,'Прыжок с места'!$M$2:$N$72,2,1),IF(G77=14,VLOOKUP(R77,'Прыжок с места'!$P$2:$Q$72,2,1),IF(G77=13,VLOOKUP(R77,'Прыжок с места'!$S$2:$T$72,2,1),IF(G77=12,VLOOKUP(R77,'Прыжок с места'!$V$2:$W$72,2,1),""))))</f>
        <v/>
      </c>
      <c r="T77" s="76">
        <f t="shared" si="20"/>
        <v>0</v>
      </c>
      <c r="U77" s="94">
        <f t="shared" si="21"/>
        <v>16</v>
      </c>
      <c r="W77" s="102"/>
      <c r="X77" s="100"/>
      <c r="Y77" s="101"/>
      <c r="Z77" s="102">
        <f t="shared" si="19"/>
        <v>0</v>
      </c>
      <c r="AA77" s="100">
        <f>RANK(Z77,$Z$9:$Z$185)</f>
        <v>16</v>
      </c>
    </row>
    <row r="78" spans="1:27" ht="24.95" customHeight="1" thickBot="1" x14ac:dyDescent="0.3">
      <c r="O78" s="183" t="s">
        <v>165</v>
      </c>
      <c r="P78" s="184"/>
      <c r="Q78" s="184"/>
      <c r="R78" s="184"/>
      <c r="S78" s="89"/>
      <c r="T78" s="88">
        <f>SUM(LARGE(T73:T77,{1,2,3}))</f>
        <v>0</v>
      </c>
      <c r="W78" s="102"/>
      <c r="X78" s="100"/>
      <c r="Y78" s="101"/>
      <c r="Z78" s="102"/>
      <c r="AA78" s="100"/>
    </row>
    <row r="79" spans="1:27" ht="15.75" thickBot="1" x14ac:dyDescent="0.3">
      <c r="W79" s="102"/>
      <c r="X79" s="100"/>
      <c r="Y79" s="101"/>
      <c r="Z79" s="102"/>
      <c r="AA79" s="100"/>
    </row>
    <row r="80" spans="1:27" ht="21.75" thickBot="1" x14ac:dyDescent="0.35">
      <c r="B80" s="185" t="s">
        <v>38</v>
      </c>
      <c r="C80" s="186"/>
      <c r="D80" s="90">
        <f>T68+T78</f>
        <v>0</v>
      </c>
      <c r="H80" s="92" t="s">
        <v>7</v>
      </c>
      <c r="I80" s="87"/>
      <c r="J80" s="90">
        <f>' ком зачет многоборье'!E13</f>
        <v>6</v>
      </c>
      <c r="W80" s="102"/>
      <c r="X80" s="100"/>
      <c r="Y80" s="101"/>
      <c r="Z80" s="102"/>
      <c r="AA80" s="100"/>
    </row>
    <row r="81" spans="1:27" ht="59.25" customHeight="1" x14ac:dyDescent="0.25">
      <c r="W81" s="102"/>
      <c r="X81" s="100"/>
      <c r="Y81" s="101"/>
      <c r="Z81" s="102"/>
      <c r="AA81" s="100"/>
    </row>
    <row r="82" spans="1:27" ht="20.100000000000001" customHeight="1" x14ac:dyDescent="0.3">
      <c r="A82" s="200" t="s">
        <v>40</v>
      </c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W82" s="102"/>
      <c r="X82" s="100"/>
      <c r="Z82" s="102"/>
      <c r="AA82" s="100"/>
    </row>
    <row r="83" spans="1:27" ht="20.100000000000001" customHeight="1" x14ac:dyDescent="0.3">
      <c r="A83" s="200" t="s">
        <v>42</v>
      </c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W83" s="102"/>
      <c r="X83" s="100"/>
      <c r="Z83" s="102"/>
      <c r="AA83" s="100"/>
    </row>
    <row r="84" spans="1:27" ht="20.100000000000001" customHeight="1" x14ac:dyDescent="0.3">
      <c r="A84" s="81"/>
      <c r="B84" s="81"/>
      <c r="C84" s="81"/>
      <c r="D84" s="86" t="s">
        <v>41</v>
      </c>
      <c r="E84" s="86"/>
      <c r="F84" s="209" t="s">
        <v>97</v>
      </c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81"/>
      <c r="T84" s="81"/>
      <c r="W84" s="102"/>
      <c r="X84" s="100"/>
      <c r="Y84" s="99"/>
      <c r="Z84" s="102"/>
      <c r="AA84" s="100"/>
    </row>
    <row r="85" spans="1:27" ht="9" customHeight="1" x14ac:dyDescent="0.25">
      <c r="M85" s="30"/>
      <c r="W85" s="102"/>
      <c r="X85" s="100"/>
      <c r="Z85" s="102"/>
      <c r="AA85" s="100"/>
    </row>
    <row r="86" spans="1:27" ht="15" customHeight="1" x14ac:dyDescent="0.25">
      <c r="B86" s="8">
        <v>44349</v>
      </c>
      <c r="C86" s="8"/>
      <c r="D86" s="8"/>
      <c r="E86" s="8"/>
      <c r="L86" s="85" t="s">
        <v>39</v>
      </c>
      <c r="O86" s="85"/>
      <c r="Q86" s="85"/>
      <c r="R86" s="85"/>
      <c r="W86" s="102"/>
      <c r="X86" s="100"/>
      <c r="Z86" s="102"/>
      <c r="AA86" s="100"/>
    </row>
    <row r="87" spans="1:27" ht="16.5" customHeight="1" x14ac:dyDescent="0.25">
      <c r="A87" s="196" t="s">
        <v>0</v>
      </c>
      <c r="B87" s="190" t="s">
        <v>1</v>
      </c>
      <c r="C87" s="197" t="s">
        <v>35</v>
      </c>
      <c r="D87" s="187" t="s">
        <v>30</v>
      </c>
      <c r="E87" s="187" t="s">
        <v>31</v>
      </c>
      <c r="F87" s="196" t="s">
        <v>3</v>
      </c>
      <c r="G87" s="187" t="s">
        <v>8</v>
      </c>
      <c r="H87" s="190" t="s">
        <v>21</v>
      </c>
      <c r="I87" s="190"/>
      <c r="J87" s="191" t="s">
        <v>20</v>
      </c>
      <c r="K87" s="191"/>
      <c r="L87" s="192" t="s">
        <v>4</v>
      </c>
      <c r="M87" s="193"/>
      <c r="N87" s="181" t="s">
        <v>22</v>
      </c>
      <c r="O87" s="181"/>
      <c r="P87" s="192" t="s">
        <v>5</v>
      </c>
      <c r="Q87" s="193"/>
      <c r="R87" s="181" t="s">
        <v>23</v>
      </c>
      <c r="S87" s="181"/>
      <c r="T87" s="182" t="s">
        <v>43</v>
      </c>
      <c r="U87" s="182" t="s">
        <v>44</v>
      </c>
      <c r="W87" s="102"/>
      <c r="X87" s="100"/>
      <c r="Z87" s="102"/>
      <c r="AA87" s="100"/>
    </row>
    <row r="88" spans="1:27" ht="23.25" customHeight="1" x14ac:dyDescent="0.25">
      <c r="A88" s="196"/>
      <c r="B88" s="190"/>
      <c r="C88" s="198"/>
      <c r="D88" s="188"/>
      <c r="E88" s="188"/>
      <c r="F88" s="196"/>
      <c r="G88" s="188"/>
      <c r="H88" s="190"/>
      <c r="I88" s="190"/>
      <c r="J88" s="191"/>
      <c r="K88" s="191"/>
      <c r="L88" s="194"/>
      <c r="M88" s="195"/>
      <c r="N88" s="181"/>
      <c r="O88" s="181"/>
      <c r="P88" s="194"/>
      <c r="Q88" s="195"/>
      <c r="R88" s="181"/>
      <c r="S88" s="181"/>
      <c r="T88" s="182"/>
      <c r="U88" s="182"/>
      <c r="W88" s="102"/>
      <c r="X88" s="100"/>
      <c r="Z88" s="102"/>
      <c r="AA88" s="100"/>
    </row>
    <row r="89" spans="1:27" x14ac:dyDescent="0.25">
      <c r="A89" s="196"/>
      <c r="B89" s="190"/>
      <c r="C89" s="199"/>
      <c r="D89" s="189"/>
      <c r="E89" s="189"/>
      <c r="F89" s="196"/>
      <c r="G89" s="189"/>
      <c r="H89" s="79" t="s">
        <v>32</v>
      </c>
      <c r="I89" s="79" t="s">
        <v>9</v>
      </c>
      <c r="J89" s="80" t="s">
        <v>32</v>
      </c>
      <c r="K89" s="80" t="s">
        <v>9</v>
      </c>
      <c r="L89" s="80" t="s">
        <v>32</v>
      </c>
      <c r="M89" s="80" t="s">
        <v>9</v>
      </c>
      <c r="N89" s="80" t="s">
        <v>32</v>
      </c>
      <c r="O89" s="80" t="s">
        <v>9</v>
      </c>
      <c r="P89" s="80" t="s">
        <v>32</v>
      </c>
      <c r="Q89" s="80" t="s">
        <v>9</v>
      </c>
      <c r="R89" s="80" t="s">
        <v>32</v>
      </c>
      <c r="S89" s="80" t="s">
        <v>9</v>
      </c>
      <c r="T89" s="182"/>
      <c r="U89" s="182"/>
      <c r="W89" s="102"/>
      <c r="X89" s="100"/>
      <c r="Z89" s="103"/>
      <c r="AA89" s="100"/>
    </row>
    <row r="90" spans="1:27" ht="21" customHeight="1" x14ac:dyDescent="0.25">
      <c r="A90" s="71">
        <v>1</v>
      </c>
      <c r="B90" s="70" t="s">
        <v>152</v>
      </c>
      <c r="C90" s="71" t="s">
        <v>36</v>
      </c>
      <c r="D90" s="71" t="s">
        <v>102</v>
      </c>
      <c r="E90" s="71">
        <v>10</v>
      </c>
      <c r="F90" s="72">
        <v>39294</v>
      </c>
      <c r="G90" s="63">
        <f t="shared" ref="G90:G92" si="22">DATEDIF(F90,$B$5,"y")</f>
        <v>13</v>
      </c>
      <c r="H90" s="73"/>
      <c r="I90" s="79">
        <f>IF(G90=15,VLOOKUP(H90,'Бег 1000 м'!$A$2:$B$200,2,1),IF(G90=14,VLOOKUP(H90,'Бег 1000 м'!$D$2:$E$200,2,1),IF(G90=13,VLOOKUP(H90,'Бег 1000 м'!$G$2:$H$200,2,1),IF(G90=12,VLOOKUP(H90,'Бег 1000 м'!$J$2:$K$200,2,1),""))))</f>
        <v>0</v>
      </c>
      <c r="J90" s="74">
        <v>9.9</v>
      </c>
      <c r="K90" s="79">
        <f>IF(G90=15,VLOOKUP(J90,'Бег 60 м'!$A$2:$B$74,2,1),IF(G90=14,VLOOKUP(J90,'Бег 60 м'!$D$2:$E$74,2,1),IF(G90=13,VLOOKUP(J90,'Бег 60 м'!$G$2:$H$74,2,1),IF(G90=12,VLOOKUP(J90,'Бег 60 м'!$J$2:$K$74,2,1),""))))</f>
        <v>26</v>
      </c>
      <c r="L90" s="75">
        <v>8</v>
      </c>
      <c r="M90" s="79">
        <f>IF(G90=15,VLOOKUP(L90,'Подт Отж'!$A$2:$B$72,2,1),IF(G90=14,VLOOKUP(L90,'Подт Отж'!$D$2:$E$72,2,1),IF(G90=13,VLOOKUP(L90,'Подт Отж'!$G$2:$H$72,2,1),IF(G90=12,VLOOKUP(L90,'Подт Отж'!$J$2:$K$72,2,1),""))))</f>
        <v>30</v>
      </c>
      <c r="N90" s="75">
        <v>21</v>
      </c>
      <c r="O90" s="79">
        <f>IF(G90=15,VLOOKUP(N90,'Подъем туловища'!$A$2:$B$72,2,1),IF(G90=14,VLOOKUP(N90,'Подъем туловища'!$D$2:$E$72,2,1),IF(G90=13,VLOOKUP(N90,'Подъем туловища'!$G$2:$H$72,2,1),IF(G90=12,VLOOKUP(N90,'Подъем туловища'!$J$2:$K$72,2,1),""))))</f>
        <v>20</v>
      </c>
      <c r="P90" s="75">
        <v>9</v>
      </c>
      <c r="Q90" s="79">
        <f>IF(G90=15,VLOOKUP(P90,'Наклон вперед'!$A$2:$B$72,2,1),IF(G90=14,VLOOKUP(P90,'Наклон вперед'!$D$2:$E$72,2,1),IF(G90=13,VLOOKUP(P90,'Наклон вперед'!$G$2:$H$72,2,1),IF(G90=12,VLOOKUP(P90,'Наклон вперед'!$J$2:$K$72,2,1),""))))</f>
        <v>28</v>
      </c>
      <c r="R90" s="75">
        <v>174</v>
      </c>
      <c r="S90" s="79">
        <f>IF(G90=15,VLOOKUP(R90,'Прыжок с места'!$A$2:$B$72,2,1),IF(G90=14,VLOOKUP(R90,'Прыжок с места'!$D$2:$E$72,2,1),IF(G90=13,VLOOKUP(R90,'Прыжок с места'!$G$2:$H$72,2,1),IF(G90=12,VLOOKUP(R90,'Прыжок с места'!$J$2:$K$72,2,1),""))))</f>
        <v>15</v>
      </c>
      <c r="T90" s="76">
        <f>SUM(I90,K90,M90,O90,Q90,S90,)</f>
        <v>119</v>
      </c>
      <c r="U90" s="94">
        <f>X90</f>
        <v>12</v>
      </c>
      <c r="W90" s="102">
        <f>T90</f>
        <v>119</v>
      </c>
      <c r="X90" s="100">
        <f>RANK(W90,$W$9:$W$185)</f>
        <v>12</v>
      </c>
      <c r="Y90" s="101"/>
      <c r="Z90" s="102"/>
      <c r="AA90" s="100"/>
    </row>
    <row r="91" spans="1:27" ht="21" customHeight="1" x14ac:dyDescent="0.25">
      <c r="A91" s="71">
        <v>2</v>
      </c>
      <c r="B91" s="70" t="s">
        <v>171</v>
      </c>
      <c r="C91" s="71" t="s">
        <v>36</v>
      </c>
      <c r="D91" s="71" t="s">
        <v>102</v>
      </c>
      <c r="E91" s="71">
        <v>11</v>
      </c>
      <c r="F91" s="72">
        <v>39189</v>
      </c>
      <c r="G91" s="63">
        <f t="shared" si="22"/>
        <v>14</v>
      </c>
      <c r="H91" s="73"/>
      <c r="I91" s="79">
        <f>IF(G91=15,VLOOKUP(H91,'Бег 1000 м'!$A$2:$B$200,2,1),IF(G91=14,VLOOKUP(H91,'Бег 1000 м'!$D$2:$E$200,2,1),IF(G91=13,VLOOKUP(H91,'Бег 1000 м'!$G$2:$H$200,2,1),IF(G91=12,VLOOKUP(H91,'Бег 1000 м'!$J$2:$K$200,2,1),""))))</f>
        <v>0</v>
      </c>
      <c r="J91" s="74">
        <v>9.4</v>
      </c>
      <c r="K91" s="79">
        <f>IF(G91=15,VLOOKUP(J91,'Бег 60 м'!$A$2:$B$74,2,1),IF(G91=14,VLOOKUP(J91,'Бег 60 м'!$D$2:$E$74,2,1),IF(G91=13,VLOOKUP(J91,'Бег 60 м'!$G$2:$H$74,2,1),IF(G91=12,VLOOKUP(J91,'Бег 60 м'!$J$2:$K$74,2,1),""))))</f>
        <v>30</v>
      </c>
      <c r="L91" s="75">
        <v>10</v>
      </c>
      <c r="M91" s="79">
        <f>IF(G91=15,VLOOKUP(L91,'Подт Отж'!$A$2:$B$72,2,1),IF(G91=14,VLOOKUP(L91,'Подт Отж'!$D$2:$E$72,2,1),IF(G91=13,VLOOKUP(L91,'Подт Отж'!$G$2:$H$72,2,1),IF(G91=12,VLOOKUP(L91,'Подт Отж'!$J$2:$K$72,2,1),""))))</f>
        <v>34</v>
      </c>
      <c r="N91" s="75">
        <v>26</v>
      </c>
      <c r="O91" s="79">
        <f>IF(G91=15,VLOOKUP(N91,'Подъем туловища'!$A$2:$B$72,2,1),IF(G91=14,VLOOKUP(N91,'Подъем туловища'!$D$2:$E$72,2,1),IF(G91=13,VLOOKUP(N91,'Подъем туловища'!$G$2:$H$72,2,1),IF(G91=12,VLOOKUP(N91,'Подъем туловища'!$J$2:$K$72,2,1),""))))</f>
        <v>26</v>
      </c>
      <c r="P91" s="75">
        <v>-3</v>
      </c>
      <c r="Q91" s="79">
        <f>IF(G91=15,VLOOKUP(P91,'Наклон вперед'!$A$2:$B$72,2,1),IF(G91=14,VLOOKUP(P91,'Наклон вперед'!$D$2:$E$72,2,1),IF(G91=13,VLOOKUP(P91,'Наклон вперед'!$G$2:$H$72,2,1),IF(G91=12,VLOOKUP(P91,'Наклон вперед'!$J$2:$K$72,2,1),""))))</f>
        <v>4</v>
      </c>
      <c r="R91" s="75">
        <v>212</v>
      </c>
      <c r="S91" s="79">
        <f>IF(G91=15,VLOOKUP(R91,'Прыжок с места'!$A$2:$B$72,2,1),IF(G91=14,VLOOKUP(R91,'Прыжок с места'!$D$2:$E$72,2,1),IF(G91=13,VLOOKUP(R91,'Прыжок с места'!$G$2:$H$72,2,1),IF(G91=12,VLOOKUP(R91,'Прыжок с места'!$J$2:$K$72,2,1),""))))</f>
        <v>32</v>
      </c>
      <c r="T91" s="76">
        <f t="shared" ref="T91:T92" si="23">SUM(I91,K91,M91,O91,Q91,S91,)</f>
        <v>126</v>
      </c>
      <c r="U91" s="94">
        <f t="shared" ref="U91:U92" si="24">X91</f>
        <v>9</v>
      </c>
      <c r="W91" s="102">
        <f t="shared" ref="W91:W94" si="25">T91</f>
        <v>126</v>
      </c>
      <c r="X91" s="100">
        <f>RANK(W91,$W$9:$W$185)</f>
        <v>9</v>
      </c>
      <c r="Y91" s="101"/>
      <c r="Z91" s="102"/>
      <c r="AA91" s="100"/>
    </row>
    <row r="92" spans="1:27" ht="21" customHeight="1" x14ac:dyDescent="0.25">
      <c r="A92" s="71">
        <v>3</v>
      </c>
      <c r="B92" s="70" t="s">
        <v>153</v>
      </c>
      <c r="C92" s="71" t="s">
        <v>36</v>
      </c>
      <c r="D92" s="71" t="s">
        <v>102</v>
      </c>
      <c r="E92" s="71">
        <v>12</v>
      </c>
      <c r="F92" s="72">
        <v>39189</v>
      </c>
      <c r="G92" s="63">
        <f t="shared" si="22"/>
        <v>14</v>
      </c>
      <c r="H92" s="73"/>
      <c r="I92" s="79">
        <f>IF(G92=15,VLOOKUP(H92,'Бег 1000 м'!$A$2:$B$200,2,1),IF(G92=14,VLOOKUP(H92,'Бег 1000 м'!$D$2:$E$200,2,1),IF(G92=13,VLOOKUP(H92,'Бег 1000 м'!$G$2:$H$200,2,1),IF(G92=12,VLOOKUP(H92,'Бег 1000 м'!$J$2:$K$200,2,1),""))))</f>
        <v>0</v>
      </c>
      <c r="J92" s="74">
        <v>9.3000000000000007</v>
      </c>
      <c r="K92" s="79">
        <f>IF(G92=15,VLOOKUP(J92,'Бег 60 м'!$A$2:$B$74,2,1),IF(G92=14,VLOOKUP(J92,'Бег 60 м'!$D$2:$E$74,2,1),IF(G92=13,VLOOKUP(J92,'Бег 60 м'!$G$2:$H$74,2,1),IF(G92=12,VLOOKUP(J92,'Бег 60 м'!$J$2:$K$74,2,1),""))))</f>
        <v>32</v>
      </c>
      <c r="L92" s="75">
        <v>9</v>
      </c>
      <c r="M92" s="79">
        <f>IF(G92=15,VLOOKUP(L92,'Подт Отж'!$A$2:$B$72,2,1),IF(G92=14,VLOOKUP(L92,'Подт Отж'!$D$2:$E$72,2,1),IF(G92=13,VLOOKUP(L92,'Подт Отж'!$G$2:$H$72,2,1),IF(G92=12,VLOOKUP(L92,'Подт Отж'!$J$2:$K$72,2,1),""))))</f>
        <v>30</v>
      </c>
      <c r="N92" s="75">
        <v>24</v>
      </c>
      <c r="O92" s="79">
        <f>IF(G92=15,VLOOKUP(N92,'Подъем туловища'!$A$2:$B$72,2,1),IF(G92=14,VLOOKUP(N92,'Подъем туловища'!$D$2:$E$72,2,1),IF(G92=13,VLOOKUP(N92,'Подъем туловища'!$G$2:$H$72,2,1),IF(G92=12,VLOOKUP(N92,'Подъем туловища'!$J$2:$K$72,2,1),""))))</f>
        <v>22</v>
      </c>
      <c r="P92" s="75">
        <v>-2</v>
      </c>
      <c r="Q92" s="79">
        <f>IF(G92=15,VLOOKUP(P92,'Наклон вперед'!$A$2:$B$72,2,1),IF(G92=14,VLOOKUP(P92,'Наклон вперед'!$D$2:$E$72,2,1),IF(G92=13,VLOOKUP(P92,'Наклон вперед'!$G$2:$H$72,2,1),IF(G92=12,VLOOKUP(P92,'Наклон вперед'!$J$2:$K$72,2,1),""))))</f>
        <v>6</v>
      </c>
      <c r="R92" s="75">
        <v>213</v>
      </c>
      <c r="S92" s="79">
        <f>IF(G92=15,VLOOKUP(R92,'Прыжок с места'!$A$2:$B$72,2,1),IF(G92=14,VLOOKUP(R92,'Прыжок с места'!$D$2:$E$72,2,1),IF(G92=13,VLOOKUP(R92,'Прыжок с места'!$G$2:$H$72,2,1),IF(G92=12,VLOOKUP(R92,'Прыжок с места'!$J$2:$K$72,2,1),""))))</f>
        <v>33</v>
      </c>
      <c r="T92" s="76">
        <f t="shared" si="23"/>
        <v>123</v>
      </c>
      <c r="U92" s="94">
        <f t="shared" si="24"/>
        <v>11</v>
      </c>
      <c r="W92" s="102">
        <f t="shared" si="25"/>
        <v>123</v>
      </c>
      <c r="X92" s="100">
        <f>RANK(W92,$W$9:$W$185)</f>
        <v>11</v>
      </c>
      <c r="Y92" s="101"/>
      <c r="Z92" s="102"/>
      <c r="AA92" s="100"/>
    </row>
    <row r="93" spans="1:27" ht="21" customHeight="1" x14ac:dyDescent="0.25">
      <c r="A93" s="71">
        <v>4</v>
      </c>
      <c r="B93" s="70"/>
      <c r="C93" s="71"/>
      <c r="D93" s="71"/>
      <c r="E93" s="71"/>
      <c r="F93" s="72"/>
      <c r="G93" s="63"/>
      <c r="H93" s="73"/>
      <c r="I93" s="79"/>
      <c r="J93" s="74"/>
      <c r="K93" s="79"/>
      <c r="L93" s="75"/>
      <c r="M93" s="79"/>
      <c r="N93" s="75"/>
      <c r="O93" s="79"/>
      <c r="P93" s="75"/>
      <c r="Q93" s="79"/>
      <c r="R93" s="75"/>
      <c r="S93" s="79"/>
      <c r="T93" s="76"/>
      <c r="U93" s="94"/>
      <c r="W93" s="102">
        <f t="shared" si="25"/>
        <v>0</v>
      </c>
      <c r="X93" s="100">
        <f>RANK(W93,$W$9:$W$185)</f>
        <v>15</v>
      </c>
      <c r="Y93" s="101"/>
      <c r="Z93" s="102"/>
      <c r="AA93" s="100"/>
    </row>
    <row r="94" spans="1:27" ht="21" customHeight="1" thickBot="1" x14ac:dyDescent="0.3">
      <c r="A94" s="71">
        <v>5</v>
      </c>
      <c r="B94" s="70"/>
      <c r="C94" s="71"/>
      <c r="D94" s="71"/>
      <c r="E94" s="71"/>
      <c r="F94" s="72"/>
      <c r="G94" s="63"/>
      <c r="H94" s="73"/>
      <c r="I94" s="79"/>
      <c r="J94" s="74"/>
      <c r="K94" s="79"/>
      <c r="L94" s="75"/>
      <c r="M94" s="79"/>
      <c r="N94" s="75"/>
      <c r="O94" s="79"/>
      <c r="P94" s="75"/>
      <c r="Q94" s="79"/>
      <c r="R94" s="75"/>
      <c r="S94" s="79"/>
      <c r="T94" s="76"/>
      <c r="U94" s="94"/>
      <c r="W94" s="102">
        <f t="shared" si="25"/>
        <v>0</v>
      </c>
      <c r="X94" s="100">
        <f>RANK(W94,$W$9:$W$185)</f>
        <v>15</v>
      </c>
      <c r="Y94" s="101"/>
      <c r="Z94" s="102"/>
      <c r="AA94" s="100"/>
    </row>
    <row r="95" spans="1:27" ht="24.95" customHeight="1" thickBot="1" x14ac:dyDescent="0.3">
      <c r="K95" s="29"/>
      <c r="O95" s="183" t="s">
        <v>165</v>
      </c>
      <c r="P95" s="184"/>
      <c r="Q95" s="184"/>
      <c r="R95" s="184"/>
      <c r="S95" s="89"/>
      <c r="T95" s="88">
        <f>SUM(LARGE(T90:T94,{1,2,3}))</f>
        <v>368</v>
      </c>
      <c r="W95" s="102"/>
      <c r="X95" s="100"/>
      <c r="Y95" s="101"/>
      <c r="Z95" s="102"/>
      <c r="AA95" s="100"/>
    </row>
    <row r="96" spans="1:27" x14ac:dyDescent="0.25">
      <c r="W96" s="102"/>
      <c r="X96" s="100"/>
      <c r="Y96" s="101"/>
      <c r="Z96" s="102"/>
      <c r="AA96" s="100"/>
    </row>
    <row r="97" spans="1:27" ht="15" customHeight="1" x14ac:dyDescent="0.25">
      <c r="A97" s="196" t="s">
        <v>0</v>
      </c>
      <c r="B97" s="190" t="s">
        <v>1</v>
      </c>
      <c r="C97" s="197" t="s">
        <v>35</v>
      </c>
      <c r="D97" s="187" t="s">
        <v>30</v>
      </c>
      <c r="E97" s="187" t="s">
        <v>31</v>
      </c>
      <c r="F97" s="196" t="s">
        <v>3</v>
      </c>
      <c r="G97" s="187" t="s">
        <v>8</v>
      </c>
      <c r="H97" s="190" t="s">
        <v>21</v>
      </c>
      <c r="I97" s="190"/>
      <c r="J97" s="191" t="s">
        <v>20</v>
      </c>
      <c r="K97" s="191"/>
      <c r="L97" s="192" t="s">
        <v>29</v>
      </c>
      <c r="M97" s="193"/>
      <c r="N97" s="181" t="s">
        <v>22</v>
      </c>
      <c r="O97" s="181"/>
      <c r="P97" s="192" t="s">
        <v>5</v>
      </c>
      <c r="Q97" s="193"/>
      <c r="R97" s="181" t="s">
        <v>23</v>
      </c>
      <c r="S97" s="181"/>
      <c r="T97" s="182" t="s">
        <v>43</v>
      </c>
      <c r="U97" s="182" t="s">
        <v>44</v>
      </c>
      <c r="W97" s="102"/>
      <c r="X97" s="100"/>
      <c r="Y97" s="101"/>
      <c r="Z97" s="102"/>
      <c r="AA97" s="100"/>
    </row>
    <row r="98" spans="1:27" ht="20.25" customHeight="1" x14ac:dyDescent="0.25">
      <c r="A98" s="196"/>
      <c r="B98" s="190"/>
      <c r="C98" s="198"/>
      <c r="D98" s="188"/>
      <c r="E98" s="188"/>
      <c r="F98" s="196"/>
      <c r="G98" s="188"/>
      <c r="H98" s="190"/>
      <c r="I98" s="190"/>
      <c r="J98" s="191"/>
      <c r="K98" s="191"/>
      <c r="L98" s="194"/>
      <c r="M98" s="195"/>
      <c r="N98" s="181"/>
      <c r="O98" s="181"/>
      <c r="P98" s="194"/>
      <c r="Q98" s="195"/>
      <c r="R98" s="181"/>
      <c r="S98" s="181"/>
      <c r="T98" s="182"/>
      <c r="U98" s="182"/>
      <c r="W98" s="102"/>
      <c r="X98" s="100"/>
      <c r="Y98" s="101"/>
      <c r="Z98" s="102"/>
      <c r="AA98" s="100"/>
    </row>
    <row r="99" spans="1:27" x14ac:dyDescent="0.25">
      <c r="A99" s="196"/>
      <c r="B99" s="190"/>
      <c r="C99" s="199"/>
      <c r="D99" s="189"/>
      <c r="E99" s="189"/>
      <c r="F99" s="196"/>
      <c r="G99" s="189"/>
      <c r="H99" s="79" t="s">
        <v>32</v>
      </c>
      <c r="I99" s="79" t="s">
        <v>9</v>
      </c>
      <c r="J99" s="80" t="s">
        <v>32</v>
      </c>
      <c r="K99" s="80" t="s">
        <v>9</v>
      </c>
      <c r="L99" s="80" t="s">
        <v>32</v>
      </c>
      <c r="M99" s="80" t="s">
        <v>9</v>
      </c>
      <c r="N99" s="80" t="s">
        <v>32</v>
      </c>
      <c r="O99" s="80" t="s">
        <v>9</v>
      </c>
      <c r="P99" s="80" t="s">
        <v>32</v>
      </c>
      <c r="Q99" s="80" t="s">
        <v>9</v>
      </c>
      <c r="R99" s="80" t="s">
        <v>32</v>
      </c>
      <c r="S99" s="80" t="s">
        <v>9</v>
      </c>
      <c r="T99" s="182"/>
      <c r="U99" s="182"/>
      <c r="W99" s="102"/>
      <c r="X99" s="100"/>
      <c r="Y99" s="101"/>
      <c r="Z99" s="102"/>
      <c r="AA99" s="100"/>
    </row>
    <row r="100" spans="1:27" ht="21" customHeight="1" x14ac:dyDescent="0.25">
      <c r="A100" s="71">
        <v>1</v>
      </c>
      <c r="B100" s="70" t="s">
        <v>149</v>
      </c>
      <c r="C100" s="71" t="s">
        <v>37</v>
      </c>
      <c r="D100" s="71" t="s">
        <v>102</v>
      </c>
      <c r="E100" s="71">
        <v>7</v>
      </c>
      <c r="F100" s="72">
        <v>39248</v>
      </c>
      <c r="G100" s="63">
        <f t="shared" ref="G100:G102" si="26">DATEDIF(F100,$B$5,"y")</f>
        <v>13</v>
      </c>
      <c r="H100" s="73"/>
      <c r="I100" s="79">
        <f>IF(G100=15,VLOOKUP(H100,'Бег 1000 м'!$N$2:$O$194,2,1),IF(G100=14,VLOOKUP(H100,'Бег 1000 м'!$Q$2:$R$194,2,1),IF(G100=13,VLOOKUP(H100,'Бег 1000 м'!$T$2:$U$204,2,1),IF(G100=12,VLOOKUP(H100,'Бег 1000 м'!$W$2:$X$214,2,1),""))))</f>
        <v>0</v>
      </c>
      <c r="J100" s="74">
        <v>10.7</v>
      </c>
      <c r="K100" s="79">
        <f>IF(G100=15,VLOOKUP(J100,'Бег 60 м'!$M$2:$N$74,2,1),IF(G100=14,VLOOKUP(J100,'Бег 60 м'!$P$2:$Q$74,2,1),IF(G100=13,VLOOKUP(J100,'Бег 60 м'!$S$2:$T$74,2,1),IF(G100=12,VLOOKUP(J100,'Бег 60 м'!$V$2:$W$74,2,1),""))))</f>
        <v>23</v>
      </c>
      <c r="L100" s="75">
        <v>0</v>
      </c>
      <c r="M100" s="79">
        <f>IF(G100=15,VLOOKUP(L100,'Подт Отж'!$N$2:$O$72,2,1),IF(G100=14,VLOOKUP(L100,'Подт Отж'!$Q$2:$R$72,2,1),IF(G100=13,VLOOKUP(L100,'Подт Отж'!$T$2:$U$72,2,1),IF(G100=12,VLOOKUP(L100,'Подт Отж'!$W$2:$X$72,2,1),""))))</f>
        <v>0</v>
      </c>
      <c r="N100" s="75">
        <v>13</v>
      </c>
      <c r="O100" s="79">
        <f>IF(G100=15,VLOOKUP(N100,'Подъем туловища'!$M$2:$N$72,2,1),IF(G100=14,VLOOKUP(N100,'Подъем туловища'!$P$2:$Q$72,2,1),IF(G100=13,VLOOKUP(N100,'Подъем туловища'!$S$2:$T$72,2,1),IF(G100=12,VLOOKUP(N100,'Подъем туловища'!$V$2:$W$72,2,1),""))))</f>
        <v>11</v>
      </c>
      <c r="P100" s="75">
        <v>12</v>
      </c>
      <c r="Q100" s="79">
        <f>IF(G100=15,VLOOKUP(P100,'Наклон вперед'!$M$2:$N$72,2,1),IF(G100=14,VLOOKUP(P100,'Наклон вперед'!$P$2:$Q$72,2,1),IF(G100=13,VLOOKUP(P100,'Наклон вперед'!$S$2:$T$72,2,1),IF(G100=12,VLOOKUP(P100,'Наклон вперед'!$V$2:$W$72,2,1),""))))</f>
        <v>28</v>
      </c>
      <c r="R100" s="75">
        <v>145</v>
      </c>
      <c r="S100" s="79">
        <f>IF(G100=15,VLOOKUP(R100,'Прыжок с места'!$M$2:$N$72,2,1),IF(G100=14,VLOOKUP(R100,'Прыжок с места'!$P$2:$Q$72,2,1),IF(G100=13,VLOOKUP(R100,'Прыжок с места'!$S$2:$T$72,2,1),IF(G100=12,VLOOKUP(R100,'Прыжок с места'!$V$2:$W$72,2,1),""))))</f>
        <v>10</v>
      </c>
      <c r="T100" s="76">
        <f>SUM(I100,K100,M100,O100,Q100,S100,)</f>
        <v>72</v>
      </c>
      <c r="U100" s="94">
        <f>AA100</f>
        <v>15</v>
      </c>
      <c r="W100" s="102"/>
      <c r="X100" s="100"/>
      <c r="Y100" s="101"/>
      <c r="Z100" s="102">
        <f t="shared" ref="Z100:Z104" si="27">T100</f>
        <v>72</v>
      </c>
      <c r="AA100" s="100">
        <f>RANK(Z100,$Z$9:$Z$185)</f>
        <v>15</v>
      </c>
    </row>
    <row r="101" spans="1:27" ht="21" customHeight="1" x14ac:dyDescent="0.25">
      <c r="A101" s="71">
        <v>2</v>
      </c>
      <c r="B101" s="70" t="s">
        <v>150</v>
      </c>
      <c r="C101" s="71" t="s">
        <v>37</v>
      </c>
      <c r="D101" s="71" t="s">
        <v>102</v>
      </c>
      <c r="E101" s="71">
        <v>8</v>
      </c>
      <c r="F101" s="72">
        <v>39416</v>
      </c>
      <c r="G101" s="63">
        <f t="shared" si="26"/>
        <v>13</v>
      </c>
      <c r="H101" s="73"/>
      <c r="I101" s="79">
        <f>IF(G101=15,VLOOKUP(H101,'Бег 1000 м'!$N$2:$O$194,2,1),IF(G101=14,VLOOKUP(H101,'Бег 1000 м'!$Q$2:$R$194,2,1),IF(G101=13,VLOOKUP(H101,'Бег 1000 м'!$T$2:$U$204,2,1),IF(G101=12,VLOOKUP(H101,'Бег 1000 м'!$W$2:$X$214,2,1),""))))</f>
        <v>0</v>
      </c>
      <c r="J101" s="74">
        <v>10.6</v>
      </c>
      <c r="K101" s="79">
        <f>IF(G101=15,VLOOKUP(J101,'Бег 60 м'!$M$2:$N$74,2,1),IF(G101=14,VLOOKUP(J101,'Бег 60 м'!$P$2:$Q$74,2,1),IF(G101=13,VLOOKUP(J101,'Бег 60 м'!$S$2:$T$74,2,1),IF(G101=12,VLOOKUP(J101,'Бег 60 м'!$V$2:$W$74,2,1),""))))</f>
        <v>25</v>
      </c>
      <c r="L101" s="75">
        <v>8</v>
      </c>
      <c r="M101" s="79">
        <f>IF(G101=15,VLOOKUP(L101,'Подт Отж'!$N$2:$O$72,2,1),IF(G101=14,VLOOKUP(L101,'Подт Отж'!$Q$2:$R$72,2,1),IF(G101=13,VLOOKUP(L101,'Подт Отж'!$T$2:$U$72,2,1),IF(G101=12,VLOOKUP(L101,'Подт Отж'!$W$2:$X$72,2,1),""))))</f>
        <v>7</v>
      </c>
      <c r="N101" s="75">
        <v>18</v>
      </c>
      <c r="O101" s="79">
        <f>IF(G101=15,VLOOKUP(N101,'Подъем туловища'!$M$2:$N$72,2,1),IF(G101=14,VLOOKUP(N101,'Подъем туловища'!$P$2:$Q$72,2,1),IF(G101=13,VLOOKUP(N101,'Подъем туловища'!$S$2:$T$72,2,1),IF(G101=12,VLOOKUP(N101,'Подъем туловища'!$V$2:$W$72,2,1),""))))</f>
        <v>16</v>
      </c>
      <c r="P101" s="75">
        <v>15</v>
      </c>
      <c r="Q101" s="79">
        <f>IF(G101=15,VLOOKUP(P101,'Наклон вперед'!$M$2:$N$72,2,1),IF(G101=14,VLOOKUP(P101,'Наклон вперед'!$P$2:$Q$72,2,1),IF(G101=13,VLOOKUP(P101,'Наклон вперед'!$S$2:$T$72,2,1),IF(G101=12,VLOOKUP(P101,'Наклон вперед'!$V$2:$W$72,2,1),""))))</f>
        <v>34</v>
      </c>
      <c r="R101" s="75">
        <v>172</v>
      </c>
      <c r="S101" s="79">
        <f>IF(G101=15,VLOOKUP(R101,'Прыжок с места'!$M$2:$N$72,2,1),IF(G101=14,VLOOKUP(R101,'Прыжок с места'!$P$2:$Q$72,2,1),IF(G101=13,VLOOKUP(R101,'Прыжок с места'!$S$2:$T$72,2,1),IF(G101=12,VLOOKUP(R101,'Прыжок с места'!$V$2:$W$72,2,1),""))))</f>
        <v>24</v>
      </c>
      <c r="T101" s="76">
        <f t="shared" ref="T101:T102" si="28">SUM(I101,K101,M101,O101,Q101,S101,)</f>
        <v>106</v>
      </c>
      <c r="U101" s="94">
        <f t="shared" ref="U101:U102" si="29">AA101</f>
        <v>9</v>
      </c>
      <c r="W101" s="102"/>
      <c r="X101" s="100"/>
      <c r="Y101" s="101"/>
      <c r="Z101" s="102">
        <f t="shared" si="27"/>
        <v>106</v>
      </c>
      <c r="AA101" s="100">
        <f>RANK(Z101,$Z$9:$Z$185)</f>
        <v>9</v>
      </c>
    </row>
    <row r="102" spans="1:27" ht="21" customHeight="1" x14ac:dyDescent="0.25">
      <c r="A102" s="71">
        <v>3</v>
      </c>
      <c r="B102" s="70" t="s">
        <v>151</v>
      </c>
      <c r="C102" s="71" t="s">
        <v>37</v>
      </c>
      <c r="D102" s="71" t="s">
        <v>102</v>
      </c>
      <c r="E102" s="71">
        <v>9</v>
      </c>
      <c r="F102" s="72">
        <v>39077</v>
      </c>
      <c r="G102" s="63">
        <f t="shared" si="26"/>
        <v>14</v>
      </c>
      <c r="H102" s="73"/>
      <c r="I102" s="79">
        <f>IF(G102=15,VLOOKUP(H102,'Бег 1000 м'!$N$2:$O$194,2,1),IF(G102=14,VLOOKUP(H102,'Бег 1000 м'!$Q$2:$R$194,2,1),IF(G102=13,VLOOKUP(H102,'Бег 1000 м'!$T$2:$U$204,2,1),IF(G102=12,VLOOKUP(H102,'Бег 1000 м'!$W$2:$X$214,2,1),""))))</f>
        <v>0</v>
      </c>
      <c r="J102" s="74">
        <v>10.1</v>
      </c>
      <c r="K102" s="79">
        <f>IF(G102=15,VLOOKUP(J102,'Бег 60 м'!$M$2:$N$74,2,1),IF(G102=14,VLOOKUP(J102,'Бег 60 м'!$P$2:$Q$74,2,1),IF(G102=13,VLOOKUP(J102,'Бег 60 м'!$S$2:$T$74,2,1),IF(G102=12,VLOOKUP(J102,'Бег 60 м'!$V$2:$W$74,2,1),""))))</f>
        <v>29</v>
      </c>
      <c r="L102" s="75">
        <v>2</v>
      </c>
      <c r="M102" s="79">
        <f>IF(G102=15,VLOOKUP(L102,'Подт Отж'!$N$2:$O$72,2,1),IF(G102=14,VLOOKUP(L102,'Подт Отж'!$Q$2:$R$72,2,1),IF(G102=13,VLOOKUP(L102,'Подт Отж'!$T$2:$U$72,2,1),IF(G102=12,VLOOKUP(L102,'Подт Отж'!$W$2:$X$72,2,1),""))))</f>
        <v>0</v>
      </c>
      <c r="N102" s="75">
        <v>19</v>
      </c>
      <c r="O102" s="79">
        <f>IF(G102=15,VLOOKUP(N102,'Подъем туловища'!$M$2:$N$72,2,1),IF(G102=14,VLOOKUP(N102,'Подъем туловища'!$P$2:$Q$72,2,1),IF(G102=13,VLOOKUP(N102,'Подъем туловища'!$S$2:$T$72,2,1),IF(G102=12,VLOOKUP(N102,'Подъем туловища'!$V$2:$W$72,2,1),""))))</f>
        <v>17</v>
      </c>
      <c r="P102" s="75">
        <v>15</v>
      </c>
      <c r="Q102" s="79">
        <f>IF(G102=15,VLOOKUP(P102,'Наклон вперед'!$M$2:$N$72,2,1),IF(G102=14,VLOOKUP(P102,'Наклон вперед'!$P$2:$Q$72,2,1),IF(G102=13,VLOOKUP(P102,'Наклон вперед'!$S$2:$T$72,2,1),IF(G102=12,VLOOKUP(P102,'Наклон вперед'!$V$2:$W$72,2,1),""))))</f>
        <v>32</v>
      </c>
      <c r="R102" s="75">
        <v>162</v>
      </c>
      <c r="S102" s="79">
        <f>IF(G102=15,VLOOKUP(R102,'Прыжок с места'!$M$2:$N$72,2,1),IF(G102=14,VLOOKUP(R102,'Прыжок с места'!$P$2:$Q$72,2,1),IF(G102=13,VLOOKUP(R102,'Прыжок с места'!$S$2:$T$72,2,1),IF(G102=12,VLOOKUP(R102,'Прыжок с места'!$V$2:$W$72,2,1),""))))</f>
        <v>19</v>
      </c>
      <c r="T102" s="76">
        <f t="shared" si="28"/>
        <v>97</v>
      </c>
      <c r="U102" s="94">
        <f t="shared" si="29"/>
        <v>11</v>
      </c>
      <c r="W102" s="102"/>
      <c r="X102" s="100"/>
      <c r="Y102" s="101"/>
      <c r="Z102" s="102">
        <f t="shared" si="27"/>
        <v>97</v>
      </c>
      <c r="AA102" s="100">
        <f>RANK(Z102,$Z$9:$Z$185)</f>
        <v>11</v>
      </c>
    </row>
    <row r="103" spans="1:27" ht="21" customHeight="1" x14ac:dyDescent="0.25">
      <c r="A103" s="71">
        <v>4</v>
      </c>
      <c r="B103" s="70"/>
      <c r="C103" s="71"/>
      <c r="D103" s="71"/>
      <c r="E103" s="71"/>
      <c r="F103" s="72"/>
      <c r="G103" s="63"/>
      <c r="H103" s="73"/>
      <c r="I103" s="79"/>
      <c r="J103" s="74"/>
      <c r="K103" s="79"/>
      <c r="L103" s="75"/>
      <c r="M103" s="79"/>
      <c r="N103" s="75"/>
      <c r="O103" s="79"/>
      <c r="P103" s="75"/>
      <c r="Q103" s="79"/>
      <c r="R103" s="75"/>
      <c r="S103" s="79"/>
      <c r="T103" s="76"/>
      <c r="U103" s="94"/>
      <c r="W103" s="102"/>
      <c r="X103" s="100"/>
      <c r="Y103" s="101"/>
      <c r="Z103" s="102">
        <f t="shared" si="27"/>
        <v>0</v>
      </c>
      <c r="AA103" s="100">
        <f>RANK(Z103,$Z$9:$Z$185)</f>
        <v>16</v>
      </c>
    </row>
    <row r="104" spans="1:27" ht="21" customHeight="1" thickBot="1" x14ac:dyDescent="0.3">
      <c r="A104" s="71">
        <v>5</v>
      </c>
      <c r="B104" s="70"/>
      <c r="C104" s="71"/>
      <c r="D104" s="71"/>
      <c r="E104" s="71"/>
      <c r="F104" s="72"/>
      <c r="G104" s="63"/>
      <c r="H104" s="73"/>
      <c r="I104" s="79"/>
      <c r="J104" s="74"/>
      <c r="K104" s="79"/>
      <c r="L104" s="75"/>
      <c r="M104" s="79"/>
      <c r="N104" s="75"/>
      <c r="O104" s="79"/>
      <c r="P104" s="75"/>
      <c r="Q104" s="79"/>
      <c r="R104" s="75"/>
      <c r="S104" s="79"/>
      <c r="T104" s="76"/>
      <c r="U104" s="94"/>
      <c r="W104" s="102"/>
      <c r="X104" s="100"/>
      <c r="Y104" s="101"/>
      <c r="Z104" s="102">
        <f t="shared" si="27"/>
        <v>0</v>
      </c>
      <c r="AA104" s="100">
        <f>RANK(Z104,$Z$9:$Z$185)</f>
        <v>16</v>
      </c>
    </row>
    <row r="105" spans="1:27" ht="24.95" customHeight="1" thickBot="1" x14ac:dyDescent="0.3">
      <c r="O105" s="183" t="s">
        <v>165</v>
      </c>
      <c r="P105" s="184"/>
      <c r="Q105" s="184"/>
      <c r="R105" s="184"/>
      <c r="S105" s="89"/>
      <c r="T105" s="88">
        <f>SUM(LARGE(T100:T104,{1,2,3}))</f>
        <v>275</v>
      </c>
      <c r="W105" s="102"/>
      <c r="X105" s="100"/>
      <c r="Y105" s="101"/>
      <c r="Z105" s="102"/>
      <c r="AA105" s="100"/>
    </row>
    <row r="106" spans="1:27" ht="15.75" thickBot="1" x14ac:dyDescent="0.3">
      <c r="W106" s="102"/>
      <c r="X106" s="100"/>
      <c r="Y106" s="101"/>
      <c r="Z106" s="102"/>
      <c r="AA106" s="100"/>
    </row>
    <row r="107" spans="1:27" ht="21.75" thickBot="1" x14ac:dyDescent="0.35">
      <c r="B107" s="185" t="s">
        <v>38</v>
      </c>
      <c r="C107" s="186"/>
      <c r="D107" s="90">
        <f>T95+T105</f>
        <v>643</v>
      </c>
      <c r="H107" s="92" t="s">
        <v>7</v>
      </c>
      <c r="I107" s="87"/>
      <c r="J107" s="90">
        <f>' ком зачет многоборье'!E14</f>
        <v>4</v>
      </c>
      <c r="W107" s="102"/>
      <c r="X107" s="100"/>
      <c r="Y107" s="101"/>
      <c r="Z107" s="102"/>
      <c r="AA107" s="100"/>
    </row>
    <row r="108" spans="1:27" ht="62.25" customHeight="1" x14ac:dyDescent="0.25">
      <c r="W108" s="102"/>
      <c r="X108" s="100"/>
      <c r="Y108" s="101"/>
      <c r="Z108" s="102"/>
      <c r="AA108" s="100"/>
    </row>
    <row r="109" spans="1:27" ht="20.100000000000001" customHeight="1" x14ac:dyDescent="0.3">
      <c r="A109" s="200" t="s">
        <v>40</v>
      </c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W109" s="102"/>
      <c r="X109" s="100"/>
      <c r="Z109" s="102"/>
      <c r="AA109" s="100"/>
    </row>
    <row r="110" spans="1:27" ht="20.100000000000001" customHeight="1" x14ac:dyDescent="0.3">
      <c r="A110" s="200" t="s">
        <v>42</v>
      </c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W110" s="102"/>
      <c r="X110" s="100"/>
      <c r="Z110" s="102"/>
      <c r="AA110" s="100"/>
    </row>
    <row r="111" spans="1:27" ht="20.100000000000001" customHeight="1" x14ac:dyDescent="0.3">
      <c r="A111" s="81"/>
      <c r="B111" s="81"/>
      <c r="C111" s="81"/>
      <c r="D111" s="86" t="s">
        <v>41</v>
      </c>
      <c r="E111" s="86"/>
      <c r="F111" s="209" t="s">
        <v>98</v>
      </c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81"/>
      <c r="T111" s="81"/>
      <c r="W111" s="102"/>
      <c r="X111" s="100"/>
      <c r="Y111" s="99"/>
      <c r="Z111" s="102"/>
      <c r="AA111" s="100"/>
    </row>
    <row r="112" spans="1:27" ht="9" customHeight="1" x14ac:dyDescent="0.25">
      <c r="M112" s="30"/>
      <c r="W112" s="102"/>
      <c r="X112" s="100"/>
      <c r="Z112" s="102"/>
      <c r="AA112" s="100"/>
    </row>
    <row r="113" spans="1:27" ht="15" customHeight="1" x14ac:dyDescent="0.25">
      <c r="B113" s="8">
        <v>44349</v>
      </c>
      <c r="C113" s="8"/>
      <c r="D113" s="8"/>
      <c r="E113" s="8"/>
      <c r="L113" s="85" t="s">
        <v>39</v>
      </c>
      <c r="O113" s="85"/>
      <c r="Q113" s="85"/>
      <c r="R113" s="85"/>
      <c r="W113" s="102"/>
      <c r="X113" s="100"/>
      <c r="Z113" s="102"/>
      <c r="AA113" s="100"/>
    </row>
    <row r="114" spans="1:27" ht="16.5" customHeight="1" x14ac:dyDescent="0.25">
      <c r="A114" s="196" t="s">
        <v>0</v>
      </c>
      <c r="B114" s="190" t="s">
        <v>1</v>
      </c>
      <c r="C114" s="197" t="s">
        <v>35</v>
      </c>
      <c r="D114" s="187" t="s">
        <v>30</v>
      </c>
      <c r="E114" s="187" t="s">
        <v>31</v>
      </c>
      <c r="F114" s="196" t="s">
        <v>3</v>
      </c>
      <c r="G114" s="187" t="s">
        <v>8</v>
      </c>
      <c r="H114" s="190" t="s">
        <v>21</v>
      </c>
      <c r="I114" s="190"/>
      <c r="J114" s="191" t="s">
        <v>20</v>
      </c>
      <c r="K114" s="191"/>
      <c r="L114" s="192" t="s">
        <v>4</v>
      </c>
      <c r="M114" s="193"/>
      <c r="N114" s="181" t="s">
        <v>22</v>
      </c>
      <c r="O114" s="181"/>
      <c r="P114" s="192" t="s">
        <v>5</v>
      </c>
      <c r="Q114" s="193"/>
      <c r="R114" s="181" t="s">
        <v>23</v>
      </c>
      <c r="S114" s="181"/>
      <c r="T114" s="182" t="s">
        <v>43</v>
      </c>
      <c r="U114" s="182" t="s">
        <v>44</v>
      </c>
      <c r="W114" s="102"/>
      <c r="X114" s="100"/>
      <c r="Z114" s="102"/>
      <c r="AA114" s="100"/>
    </row>
    <row r="115" spans="1:27" ht="23.25" customHeight="1" x14ac:dyDescent="0.25">
      <c r="A115" s="196"/>
      <c r="B115" s="190"/>
      <c r="C115" s="198"/>
      <c r="D115" s="188"/>
      <c r="E115" s="188"/>
      <c r="F115" s="196"/>
      <c r="G115" s="188"/>
      <c r="H115" s="190"/>
      <c r="I115" s="190"/>
      <c r="J115" s="191"/>
      <c r="K115" s="191"/>
      <c r="L115" s="194"/>
      <c r="M115" s="195"/>
      <c r="N115" s="181"/>
      <c r="O115" s="181"/>
      <c r="P115" s="194"/>
      <c r="Q115" s="195"/>
      <c r="R115" s="181"/>
      <c r="S115" s="181"/>
      <c r="T115" s="182"/>
      <c r="U115" s="182"/>
      <c r="W115" s="102"/>
      <c r="X115" s="100"/>
      <c r="Z115" s="102"/>
      <c r="AA115" s="100"/>
    </row>
    <row r="116" spans="1:27" x14ac:dyDescent="0.25">
      <c r="A116" s="196"/>
      <c r="B116" s="190"/>
      <c r="C116" s="199"/>
      <c r="D116" s="189"/>
      <c r="E116" s="189"/>
      <c r="F116" s="196"/>
      <c r="G116" s="189"/>
      <c r="H116" s="79" t="s">
        <v>32</v>
      </c>
      <c r="I116" s="79" t="s">
        <v>9</v>
      </c>
      <c r="J116" s="80" t="s">
        <v>32</v>
      </c>
      <c r="K116" s="80" t="s">
        <v>9</v>
      </c>
      <c r="L116" s="80" t="s">
        <v>32</v>
      </c>
      <c r="M116" s="80" t="s">
        <v>9</v>
      </c>
      <c r="N116" s="80" t="s">
        <v>32</v>
      </c>
      <c r="O116" s="80" t="s">
        <v>9</v>
      </c>
      <c r="P116" s="80" t="s">
        <v>32</v>
      </c>
      <c r="Q116" s="80" t="s">
        <v>9</v>
      </c>
      <c r="R116" s="80" t="s">
        <v>32</v>
      </c>
      <c r="S116" s="80" t="s">
        <v>9</v>
      </c>
      <c r="T116" s="182"/>
      <c r="U116" s="182"/>
      <c r="W116" s="102"/>
      <c r="X116" s="100"/>
      <c r="Z116" s="102"/>
      <c r="AA116" s="100"/>
    </row>
    <row r="117" spans="1:27" ht="21" customHeight="1" x14ac:dyDescent="0.25">
      <c r="A117" s="71">
        <v>1</v>
      </c>
      <c r="B117" s="70" t="s">
        <v>157</v>
      </c>
      <c r="C117" s="71" t="s">
        <v>36</v>
      </c>
      <c r="D117" s="124" t="s">
        <v>103</v>
      </c>
      <c r="E117" s="71">
        <v>16</v>
      </c>
      <c r="F117" s="72">
        <v>39088</v>
      </c>
      <c r="G117" s="63">
        <f t="shared" ref="G117:G119" si="30">DATEDIF(F117,$B$5,"y")</f>
        <v>14</v>
      </c>
      <c r="H117" s="73"/>
      <c r="I117" s="79">
        <f>IF(G117=15,VLOOKUP(H117,'Бег 1000 м'!$A$2:$B$200,2,1),IF(G117=14,VLOOKUP(H117,'Бег 1000 м'!$D$2:$E$200,2,1),IF(G117=13,VLOOKUP(H117,'Бег 1000 м'!$G$2:$H$200,2,1),IF(G117=12,VLOOKUP(H117,'Бег 1000 м'!$J$2:$K$200,2,1),""))))</f>
        <v>0</v>
      </c>
      <c r="J117" s="74">
        <v>9.6999999999999993</v>
      </c>
      <c r="K117" s="79">
        <f>IF(G117=15,VLOOKUP(J117,'Бег 60 м'!$A$2:$B$74,2,1),IF(G117=14,VLOOKUP(J117,'Бег 60 м'!$D$2:$E$74,2,1),IF(G117=13,VLOOKUP(J117,'Бег 60 м'!$G$2:$H$74,2,1),IF(G117=12,VLOOKUP(J117,'Бег 60 м'!$J$2:$K$74,2,1),""))))</f>
        <v>24</v>
      </c>
      <c r="L117" s="75">
        <v>10</v>
      </c>
      <c r="M117" s="79">
        <f>IF(G117=15,VLOOKUP(L117,'Подт Отж'!$A$2:$B$72,2,1),IF(G117=14,VLOOKUP(L117,'Подт Отж'!$D$2:$E$72,2,1),IF(G117=13,VLOOKUP(L117,'Подт Отж'!$G$2:$H$72,2,1),IF(G117=12,VLOOKUP(L117,'Подт Отж'!$J$2:$K$72,2,1),""))))</f>
        <v>34</v>
      </c>
      <c r="N117" s="75">
        <v>24</v>
      </c>
      <c r="O117" s="79">
        <f>IF(G117=15,VLOOKUP(N117,'Подъем туловища'!$A$2:$B$72,2,1),IF(G117=14,VLOOKUP(N117,'Подъем туловища'!$D$2:$E$72,2,1),IF(G117=13,VLOOKUP(N117,'Подъем туловища'!$G$2:$H$72,2,1),IF(G117=12,VLOOKUP(N117,'Подъем туловища'!$J$2:$K$72,2,1),""))))</f>
        <v>22</v>
      </c>
      <c r="P117" s="75">
        <v>11</v>
      </c>
      <c r="Q117" s="79">
        <f>IF(G117=15,VLOOKUP(P117,'Наклон вперед'!$A$2:$B$72,2,1),IF(G117=14,VLOOKUP(P117,'Наклон вперед'!$D$2:$E$72,2,1),IF(G117=13,VLOOKUP(P117,'Наклон вперед'!$G$2:$H$72,2,1),IF(G117=12,VLOOKUP(P117,'Наклон вперед'!$J$2:$K$72,2,1),""))))</f>
        <v>32</v>
      </c>
      <c r="R117" s="75">
        <v>185</v>
      </c>
      <c r="S117" s="79">
        <f>IF(G117=15,VLOOKUP(R117,'Прыжок с места'!$A$2:$B$72,2,1),IF(G117=14,VLOOKUP(R117,'Прыжок с места'!$D$2:$E$72,2,1),IF(G117=13,VLOOKUP(R117,'Прыжок с места'!$G$2:$H$72,2,1),IF(G117=12,VLOOKUP(R117,'Прыжок с места'!$J$2:$K$72,2,1),""))))</f>
        <v>15</v>
      </c>
      <c r="T117" s="76">
        <f>SUM(I117,K117,M117,O117,Q117,S117,)</f>
        <v>127</v>
      </c>
      <c r="U117" s="94">
        <f>X117</f>
        <v>8</v>
      </c>
      <c r="W117" s="102">
        <f>T117</f>
        <v>127</v>
      </c>
      <c r="X117" s="100">
        <f>RANK(W117,$W$9:$W$185)</f>
        <v>8</v>
      </c>
      <c r="Y117" s="101"/>
      <c r="Z117" s="102"/>
      <c r="AA117" s="100"/>
    </row>
    <row r="118" spans="1:27" ht="21" customHeight="1" x14ac:dyDescent="0.25">
      <c r="A118" s="71">
        <v>2</v>
      </c>
      <c r="B118" s="70" t="s">
        <v>158</v>
      </c>
      <c r="C118" s="71" t="s">
        <v>36</v>
      </c>
      <c r="D118" s="124" t="s">
        <v>103</v>
      </c>
      <c r="E118" s="71">
        <v>17</v>
      </c>
      <c r="F118" s="72">
        <v>39115</v>
      </c>
      <c r="G118" s="63">
        <f t="shared" si="30"/>
        <v>14</v>
      </c>
      <c r="H118" s="73"/>
      <c r="I118" s="79">
        <f>IF(G118=15,VLOOKUP(H118,'Бег 1000 м'!$A$2:$B$200,2,1),IF(G118=14,VLOOKUP(H118,'Бег 1000 м'!$D$2:$E$200,2,1),IF(G118=13,VLOOKUP(H118,'Бег 1000 м'!$G$2:$H$200,2,1),IF(G118=12,VLOOKUP(H118,'Бег 1000 м'!$J$2:$K$200,2,1),""))))</f>
        <v>0</v>
      </c>
      <c r="J118" s="74">
        <v>10.7</v>
      </c>
      <c r="K118" s="79">
        <f>IF(G118=15,VLOOKUP(J118,'Бег 60 м'!$A$2:$B$74,2,1),IF(G118=14,VLOOKUP(J118,'Бег 60 м'!$D$2:$E$74,2,1),IF(G118=13,VLOOKUP(J118,'Бег 60 м'!$G$2:$H$74,2,1),IF(G118=12,VLOOKUP(J118,'Бег 60 м'!$J$2:$K$74,2,1),""))))</f>
        <v>10</v>
      </c>
      <c r="L118" s="75">
        <v>0</v>
      </c>
      <c r="M118" s="79">
        <f>IF(G118=15,VLOOKUP(L118,'Подт Отж'!$A$2:$B$72,2,1),IF(G118=14,VLOOKUP(L118,'Подт Отж'!$D$2:$E$72,2,1),IF(G118=13,VLOOKUP(L118,'Подт Отж'!$G$2:$H$72,2,1),IF(G118=12,VLOOKUP(L118,'Подт Отж'!$J$2:$K$72,2,1),""))))</f>
        <v>0</v>
      </c>
      <c r="N118" s="75">
        <v>22</v>
      </c>
      <c r="O118" s="79">
        <f>IF(G118=15,VLOOKUP(N118,'Подъем туловища'!$A$2:$B$72,2,1),IF(G118=14,VLOOKUP(N118,'Подъем туловища'!$D$2:$E$72,2,1),IF(G118=13,VLOOKUP(N118,'Подъем туловища'!$G$2:$H$72,2,1),IF(G118=12,VLOOKUP(N118,'Подъем туловища'!$J$2:$K$72,2,1),""))))</f>
        <v>18</v>
      </c>
      <c r="P118" s="75">
        <v>2</v>
      </c>
      <c r="Q118" s="79">
        <f>IF(G118=15,VLOOKUP(P118,'Наклон вперед'!$A$2:$B$72,2,1),IF(G118=14,VLOOKUP(P118,'Наклон вперед'!$D$2:$E$72,2,1),IF(G118=13,VLOOKUP(P118,'Наклон вперед'!$G$2:$H$72,2,1),IF(G118=12,VLOOKUP(P118,'Наклон вперед'!$J$2:$K$72,2,1),""))))</f>
        <v>14</v>
      </c>
      <c r="R118" s="75">
        <v>173</v>
      </c>
      <c r="S118" s="79">
        <f>IF(G118=15,VLOOKUP(R118,'Прыжок с места'!$A$2:$B$72,2,1),IF(G118=14,VLOOKUP(R118,'Прыжок с места'!$D$2:$E$72,2,1),IF(G118=13,VLOOKUP(R118,'Прыжок с места'!$G$2:$H$72,2,1),IF(G118=12,VLOOKUP(R118,'Прыжок с места'!$J$2:$K$72,2,1),""))))</f>
        <v>10</v>
      </c>
      <c r="T118" s="76">
        <f t="shared" ref="T118:T119" si="31">SUM(I118,K118,M118,O118,Q118,S118,)</f>
        <v>52</v>
      </c>
      <c r="U118" s="94">
        <f t="shared" ref="U118:U119" si="32">X118</f>
        <v>14</v>
      </c>
      <c r="W118" s="102">
        <f t="shared" ref="W118:W121" si="33">T118</f>
        <v>52</v>
      </c>
      <c r="X118" s="100">
        <f>RANK(W118,$W$9:$W$185)</f>
        <v>14</v>
      </c>
      <c r="Y118" s="101"/>
      <c r="Z118" s="102"/>
      <c r="AA118" s="100"/>
    </row>
    <row r="119" spans="1:27" ht="21" customHeight="1" x14ac:dyDescent="0.25">
      <c r="A119" s="71">
        <v>3</v>
      </c>
      <c r="B119" s="70" t="s">
        <v>159</v>
      </c>
      <c r="C119" s="71" t="s">
        <v>36</v>
      </c>
      <c r="D119" s="124" t="s">
        <v>103</v>
      </c>
      <c r="E119" s="71">
        <v>18</v>
      </c>
      <c r="F119" s="72">
        <v>39038</v>
      </c>
      <c r="G119" s="63">
        <f t="shared" si="30"/>
        <v>14</v>
      </c>
      <c r="H119" s="73"/>
      <c r="I119" s="79">
        <f>IF(G119=15,VLOOKUP(H119,'Бег 1000 м'!$A$2:$B$200,2,1),IF(G119=14,VLOOKUP(H119,'Бег 1000 м'!$D$2:$E$200,2,1),IF(G119=13,VLOOKUP(H119,'Бег 1000 м'!$G$2:$H$200,2,1),IF(G119=12,VLOOKUP(H119,'Бег 1000 м'!$J$2:$K$200,2,1),""))))</f>
        <v>0</v>
      </c>
      <c r="J119" s="74">
        <v>10.5</v>
      </c>
      <c r="K119" s="79">
        <f>IF(G119=15,VLOOKUP(J119,'Бег 60 м'!$A$2:$B$74,2,1),IF(G119=14,VLOOKUP(J119,'Бег 60 м'!$D$2:$E$74,2,1),IF(G119=13,VLOOKUP(J119,'Бег 60 м'!$G$2:$H$74,2,1),IF(G119=12,VLOOKUP(J119,'Бег 60 м'!$J$2:$K$74,2,1),""))))</f>
        <v>12</v>
      </c>
      <c r="L119" s="75">
        <v>7</v>
      </c>
      <c r="M119" s="79">
        <f>IF(G119=15,VLOOKUP(L119,'Подт Отж'!$A$2:$B$72,2,1),IF(G119=14,VLOOKUP(L119,'Подт Отж'!$D$2:$E$72,2,1),IF(G119=13,VLOOKUP(L119,'Подт Отж'!$G$2:$H$72,2,1),IF(G119=12,VLOOKUP(L119,'Подт Отж'!$J$2:$K$72,2,1),""))))</f>
        <v>22</v>
      </c>
      <c r="N119" s="75">
        <v>24</v>
      </c>
      <c r="O119" s="79">
        <f>IF(G119=15,VLOOKUP(N119,'Подъем туловища'!$A$2:$B$72,2,1),IF(G119=14,VLOOKUP(N119,'Подъем туловища'!$D$2:$E$72,2,1),IF(G119=13,VLOOKUP(N119,'Подъем туловища'!$G$2:$H$72,2,1),IF(G119=12,VLOOKUP(N119,'Подъем туловища'!$J$2:$K$72,2,1),""))))</f>
        <v>22</v>
      </c>
      <c r="P119" s="75">
        <v>-8</v>
      </c>
      <c r="Q119" s="79">
        <f>IF(G119=15,VLOOKUP(P119,'Наклон вперед'!$A$2:$B$72,2,1),IF(G119=14,VLOOKUP(P119,'Наклон вперед'!$D$2:$E$72,2,1),IF(G119=13,VLOOKUP(P119,'Наклон вперед'!$G$2:$H$72,2,1),IF(G119=12,VLOOKUP(P119,'Наклон вперед'!$J$2:$K$72,2,1),""))))</f>
        <v>0</v>
      </c>
      <c r="R119" s="75">
        <v>170</v>
      </c>
      <c r="S119" s="79">
        <f>IF(G119=15,VLOOKUP(R119,'Прыжок с места'!$A$2:$B$72,2,1),IF(G119=14,VLOOKUP(R119,'Прыжок с места'!$D$2:$E$72,2,1),IF(G119=13,VLOOKUP(R119,'Прыжок с места'!$G$2:$H$72,2,1),IF(G119=12,VLOOKUP(R119,'Прыжок с места'!$J$2:$K$72,2,1),""))))</f>
        <v>9</v>
      </c>
      <c r="T119" s="76">
        <f t="shared" si="31"/>
        <v>65</v>
      </c>
      <c r="U119" s="94">
        <f t="shared" si="32"/>
        <v>13</v>
      </c>
      <c r="W119" s="102">
        <f t="shared" si="33"/>
        <v>65</v>
      </c>
      <c r="X119" s="100">
        <f>RANK(W119,$W$9:$W$185)</f>
        <v>13</v>
      </c>
      <c r="Y119" s="101"/>
      <c r="Z119" s="102"/>
      <c r="AA119" s="100"/>
    </row>
    <row r="120" spans="1:27" ht="21" customHeight="1" x14ac:dyDescent="0.25">
      <c r="A120" s="71">
        <v>4</v>
      </c>
      <c r="B120" s="70"/>
      <c r="C120" s="71"/>
      <c r="D120" s="124"/>
      <c r="E120" s="71"/>
      <c r="F120" s="72"/>
      <c r="G120" s="63"/>
      <c r="H120" s="73"/>
      <c r="I120" s="79"/>
      <c r="J120" s="74"/>
      <c r="K120" s="79"/>
      <c r="L120" s="75"/>
      <c r="M120" s="79"/>
      <c r="N120" s="75"/>
      <c r="O120" s="79"/>
      <c r="P120" s="75"/>
      <c r="Q120" s="79"/>
      <c r="R120" s="75"/>
      <c r="S120" s="79"/>
      <c r="T120" s="76"/>
      <c r="U120" s="94"/>
      <c r="W120" s="102">
        <f t="shared" si="33"/>
        <v>0</v>
      </c>
      <c r="X120" s="100">
        <f>RANK(W120,$W$9:$W$185)</f>
        <v>15</v>
      </c>
      <c r="Y120" s="101"/>
      <c r="Z120" s="102"/>
      <c r="AA120" s="100"/>
    </row>
    <row r="121" spans="1:27" ht="21" customHeight="1" thickBot="1" x14ac:dyDescent="0.3">
      <c r="A121" s="71">
        <v>5</v>
      </c>
      <c r="B121" s="70"/>
      <c r="C121" s="71"/>
      <c r="D121" s="124"/>
      <c r="E121" s="71"/>
      <c r="F121" s="72"/>
      <c r="G121" s="63"/>
      <c r="H121" s="73"/>
      <c r="I121" s="79"/>
      <c r="J121" s="74"/>
      <c r="K121" s="79"/>
      <c r="L121" s="75"/>
      <c r="M121" s="79"/>
      <c r="N121" s="75"/>
      <c r="O121" s="79"/>
      <c r="P121" s="75"/>
      <c r="Q121" s="79"/>
      <c r="R121" s="75"/>
      <c r="S121" s="79"/>
      <c r="T121" s="76"/>
      <c r="U121" s="94"/>
      <c r="W121" s="102">
        <f t="shared" si="33"/>
        <v>0</v>
      </c>
      <c r="X121" s="100">
        <f>RANK(W121,$W$9:$W$185)</f>
        <v>15</v>
      </c>
      <c r="Y121" s="101"/>
      <c r="Z121" s="102"/>
      <c r="AA121" s="100"/>
    </row>
    <row r="122" spans="1:27" ht="24.95" customHeight="1" thickBot="1" x14ac:dyDescent="0.3">
      <c r="K122" s="29"/>
      <c r="O122" s="183" t="s">
        <v>165</v>
      </c>
      <c r="P122" s="184"/>
      <c r="Q122" s="184"/>
      <c r="R122" s="184"/>
      <c r="S122" s="89"/>
      <c r="T122" s="88">
        <f>SUM(LARGE(T117:T121,{1,2,3}))</f>
        <v>244</v>
      </c>
      <c r="W122" s="102"/>
      <c r="X122" s="100"/>
      <c r="Y122" s="101"/>
      <c r="Z122" s="102"/>
      <c r="AA122" s="100"/>
    </row>
    <row r="123" spans="1:27" x14ac:dyDescent="0.25">
      <c r="W123" s="102"/>
      <c r="X123" s="100"/>
      <c r="Y123" s="101"/>
      <c r="Z123" s="102"/>
      <c r="AA123" s="100"/>
    </row>
    <row r="124" spans="1:27" ht="15" customHeight="1" x14ac:dyDescent="0.25">
      <c r="A124" s="196" t="s">
        <v>0</v>
      </c>
      <c r="B124" s="190" t="s">
        <v>1</v>
      </c>
      <c r="C124" s="197" t="s">
        <v>35</v>
      </c>
      <c r="D124" s="187" t="s">
        <v>30</v>
      </c>
      <c r="E124" s="187" t="s">
        <v>31</v>
      </c>
      <c r="F124" s="196" t="s">
        <v>3</v>
      </c>
      <c r="G124" s="187" t="s">
        <v>8</v>
      </c>
      <c r="H124" s="190" t="s">
        <v>21</v>
      </c>
      <c r="I124" s="190"/>
      <c r="J124" s="191" t="s">
        <v>20</v>
      </c>
      <c r="K124" s="191"/>
      <c r="L124" s="192" t="s">
        <v>29</v>
      </c>
      <c r="M124" s="193"/>
      <c r="N124" s="181" t="s">
        <v>22</v>
      </c>
      <c r="O124" s="181"/>
      <c r="P124" s="192" t="s">
        <v>5</v>
      </c>
      <c r="Q124" s="193"/>
      <c r="R124" s="181" t="s">
        <v>23</v>
      </c>
      <c r="S124" s="181"/>
      <c r="T124" s="182" t="s">
        <v>43</v>
      </c>
      <c r="U124" s="182" t="s">
        <v>44</v>
      </c>
      <c r="W124" s="102"/>
      <c r="X124" s="100"/>
      <c r="Y124" s="101"/>
      <c r="Z124" s="102"/>
      <c r="AA124" s="100"/>
    </row>
    <row r="125" spans="1:27" ht="20.25" customHeight="1" x14ac:dyDescent="0.25">
      <c r="A125" s="196"/>
      <c r="B125" s="190"/>
      <c r="C125" s="198"/>
      <c r="D125" s="188"/>
      <c r="E125" s="188"/>
      <c r="F125" s="196"/>
      <c r="G125" s="188"/>
      <c r="H125" s="190"/>
      <c r="I125" s="190"/>
      <c r="J125" s="191"/>
      <c r="K125" s="191"/>
      <c r="L125" s="194"/>
      <c r="M125" s="195"/>
      <c r="N125" s="181"/>
      <c r="O125" s="181"/>
      <c r="P125" s="194"/>
      <c r="Q125" s="195"/>
      <c r="R125" s="181"/>
      <c r="S125" s="181"/>
      <c r="T125" s="182"/>
      <c r="U125" s="182"/>
      <c r="W125" s="102"/>
      <c r="X125" s="100"/>
      <c r="Y125" s="101"/>
      <c r="Z125" s="102"/>
      <c r="AA125" s="100"/>
    </row>
    <row r="126" spans="1:27" x14ac:dyDescent="0.25">
      <c r="A126" s="196"/>
      <c r="B126" s="190"/>
      <c r="C126" s="199"/>
      <c r="D126" s="189"/>
      <c r="E126" s="189"/>
      <c r="F126" s="196"/>
      <c r="G126" s="189"/>
      <c r="H126" s="79" t="s">
        <v>32</v>
      </c>
      <c r="I126" s="79" t="s">
        <v>9</v>
      </c>
      <c r="J126" s="80" t="s">
        <v>32</v>
      </c>
      <c r="K126" s="80" t="s">
        <v>9</v>
      </c>
      <c r="L126" s="80" t="s">
        <v>32</v>
      </c>
      <c r="M126" s="80" t="s">
        <v>9</v>
      </c>
      <c r="N126" s="80" t="s">
        <v>32</v>
      </c>
      <c r="O126" s="80" t="s">
        <v>9</v>
      </c>
      <c r="P126" s="80" t="s">
        <v>32</v>
      </c>
      <c r="Q126" s="80" t="s">
        <v>9</v>
      </c>
      <c r="R126" s="80" t="s">
        <v>32</v>
      </c>
      <c r="S126" s="80" t="s">
        <v>9</v>
      </c>
      <c r="T126" s="182"/>
      <c r="U126" s="182"/>
      <c r="W126" s="102"/>
      <c r="X126" s="100"/>
      <c r="Y126" s="101"/>
      <c r="Z126" s="102"/>
      <c r="AA126" s="100"/>
    </row>
    <row r="127" spans="1:27" ht="21" customHeight="1" x14ac:dyDescent="0.25">
      <c r="A127" s="71">
        <v>1</v>
      </c>
      <c r="B127" s="70" t="s">
        <v>154</v>
      </c>
      <c r="C127" s="71" t="s">
        <v>37</v>
      </c>
      <c r="D127" s="124" t="s">
        <v>103</v>
      </c>
      <c r="E127" s="71">
        <v>13</v>
      </c>
      <c r="F127" s="72">
        <v>39158</v>
      </c>
      <c r="G127" s="63">
        <f t="shared" ref="G127:G129" si="34">DATEDIF(F127,$B$5,"y")</f>
        <v>14</v>
      </c>
      <c r="H127" s="73"/>
      <c r="I127" s="79">
        <f>IF(G127=15,VLOOKUP(H127,'Бег 1000 м'!$N$2:$O$194,2,1),IF(G127=14,VLOOKUP(H127,'Бег 1000 м'!$Q$2:$R$194,2,1),IF(G127=13,VLOOKUP(H127,'Бег 1000 м'!$T$2:$U$204,2,1),IF(G127=12,VLOOKUP(H127,'Бег 1000 м'!$W$2:$X$214,2,1),""))))</f>
        <v>0</v>
      </c>
      <c r="J127" s="74">
        <v>9.5</v>
      </c>
      <c r="K127" s="79">
        <f>IF(G127=15,VLOOKUP(J127,'Бег 60 м'!$M$2:$N$74,2,1),IF(G127=14,VLOOKUP(J127,'Бег 60 м'!$P$2:$Q$74,2,1),IF(G127=13,VLOOKUP(J127,'Бег 60 м'!$S$2:$T$74,2,1),IF(G127=12,VLOOKUP(J127,'Бег 60 м'!$V$2:$W$74,2,1),""))))</f>
        <v>41</v>
      </c>
      <c r="L127" s="75">
        <v>0</v>
      </c>
      <c r="M127" s="79">
        <f>IF(G127=15,VLOOKUP(L127,'Подт Отж'!$N$2:$O$72,2,1),IF(G127=14,VLOOKUP(L127,'Подт Отж'!$Q$2:$R$72,2,1),IF(G127=13,VLOOKUP(L127,'Подт Отж'!$T$2:$U$72,2,1),IF(G127=12,VLOOKUP(L127,'Подт Отж'!$W$2:$X$72,2,1),""))))</f>
        <v>0</v>
      </c>
      <c r="N127" s="75">
        <v>21</v>
      </c>
      <c r="O127" s="79">
        <f>IF(G127=15,VLOOKUP(N127,'Подъем туловища'!$M$2:$N$72,2,1),IF(G127=14,VLOOKUP(N127,'Подъем туловища'!$P$2:$Q$72,2,1),IF(G127=13,VLOOKUP(N127,'Подъем туловища'!$S$2:$T$72,2,1),IF(G127=12,VLOOKUP(N127,'Подъем туловища'!$V$2:$W$72,2,1),""))))</f>
        <v>21</v>
      </c>
      <c r="P127" s="75">
        <v>5</v>
      </c>
      <c r="Q127" s="79">
        <f>IF(G127=15,VLOOKUP(P127,'Наклон вперед'!$M$2:$N$72,2,1),IF(G127=14,VLOOKUP(P127,'Наклон вперед'!$P$2:$Q$72,2,1),IF(G127=13,VLOOKUP(P127,'Наклон вперед'!$S$2:$T$72,2,1),IF(G127=12,VLOOKUP(P127,'Наклон вперед'!$V$2:$W$72,2,1),""))))</f>
        <v>10</v>
      </c>
      <c r="R127" s="75">
        <v>173</v>
      </c>
      <c r="S127" s="79">
        <f>IF(G127=15,VLOOKUP(R127,'Прыжок с места'!$M$2:$N$72,2,1),IF(G127=14,VLOOKUP(R127,'Прыжок с места'!$P$2:$Q$72,2,1),IF(G127=13,VLOOKUP(R127,'Прыжок с места'!$S$2:$T$72,2,1),IF(G127=12,VLOOKUP(R127,'Прыжок с места'!$V$2:$W$72,2,1),""))))</f>
        <v>24</v>
      </c>
      <c r="T127" s="76">
        <f>SUM(I127,K127,M127,O127,Q127,S127,)</f>
        <v>96</v>
      </c>
      <c r="U127" s="94">
        <f>AA127</f>
        <v>12</v>
      </c>
      <c r="W127" s="102"/>
      <c r="X127" s="100"/>
      <c r="Y127" s="101"/>
      <c r="Z127" s="102">
        <f t="shared" ref="Z127:Z131" si="35">T127</f>
        <v>96</v>
      </c>
      <c r="AA127" s="100">
        <f>RANK(Z127,$Z$9:$Z$185)</f>
        <v>12</v>
      </c>
    </row>
    <row r="128" spans="1:27" ht="21" customHeight="1" x14ac:dyDescent="0.25">
      <c r="A128" s="71">
        <v>2</v>
      </c>
      <c r="B128" s="70" t="s">
        <v>155</v>
      </c>
      <c r="C128" s="71" t="s">
        <v>37</v>
      </c>
      <c r="D128" s="124" t="s">
        <v>103</v>
      </c>
      <c r="E128" s="71">
        <v>14</v>
      </c>
      <c r="F128" s="72">
        <v>39389</v>
      </c>
      <c r="G128" s="63">
        <f t="shared" si="34"/>
        <v>13</v>
      </c>
      <c r="H128" s="73"/>
      <c r="I128" s="79">
        <f>IF(G128=15,VLOOKUP(H128,'Бег 1000 м'!$N$2:$O$194,2,1),IF(G128=14,VLOOKUP(H128,'Бег 1000 м'!$Q$2:$R$194,2,1),IF(G128=13,VLOOKUP(H128,'Бег 1000 м'!$T$2:$U$204,2,1),IF(G128=12,VLOOKUP(H128,'Бег 1000 м'!$W$2:$X$214,2,1),""))))</f>
        <v>0</v>
      </c>
      <c r="J128" s="74">
        <v>9.1999999999999993</v>
      </c>
      <c r="K128" s="79">
        <f>IF(G128=15,VLOOKUP(J128,'Бег 60 м'!$M$2:$N$74,2,1),IF(G128=14,VLOOKUP(J128,'Бег 60 м'!$P$2:$Q$74,2,1),IF(G128=13,VLOOKUP(J128,'Бег 60 м'!$S$2:$T$74,2,1),IF(G128=12,VLOOKUP(J128,'Бег 60 м'!$V$2:$W$74,2,1),""))))</f>
        <v>54</v>
      </c>
      <c r="L128" s="75">
        <v>2</v>
      </c>
      <c r="M128" s="79">
        <f>IF(G128=15,VLOOKUP(L128,'Подт Отж'!$N$2:$O$72,2,1),IF(G128=14,VLOOKUP(L128,'Подт Отж'!$Q$2:$R$72,2,1),IF(G128=13,VLOOKUP(L128,'Подт Отж'!$T$2:$U$72,2,1),IF(G128=12,VLOOKUP(L128,'Подт Отж'!$W$2:$X$72,2,1),""))))</f>
        <v>1</v>
      </c>
      <c r="N128" s="75">
        <v>18</v>
      </c>
      <c r="O128" s="79">
        <f>IF(G128=15,VLOOKUP(N128,'Подъем туловища'!$M$2:$N$72,2,1),IF(G128=14,VLOOKUP(N128,'Подъем туловища'!$P$2:$Q$72,2,1),IF(G128=13,VLOOKUP(N128,'Подъем туловища'!$S$2:$T$72,2,1),IF(G128=12,VLOOKUP(N128,'Подъем туловища'!$V$2:$W$72,2,1),""))))</f>
        <v>16</v>
      </c>
      <c r="P128" s="75">
        <v>-3</v>
      </c>
      <c r="Q128" s="79">
        <f>IF(G128=15,VLOOKUP(P128,'Наклон вперед'!$M$2:$N$72,2,1),IF(G128=14,VLOOKUP(P128,'Наклон вперед'!$P$2:$Q$72,2,1),IF(G128=13,VLOOKUP(P128,'Наклон вперед'!$S$2:$T$72,2,1),IF(G128=12,VLOOKUP(P128,'Наклон вперед'!$V$2:$W$72,2,1),""))))</f>
        <v>1</v>
      </c>
      <c r="R128" s="75">
        <v>177</v>
      </c>
      <c r="S128" s="79">
        <f>IF(G128=15,VLOOKUP(R128,'Прыжок с места'!$M$2:$N$72,2,1),IF(G128=14,VLOOKUP(R128,'Прыжок с места'!$P$2:$Q$72,2,1),IF(G128=13,VLOOKUP(R128,'Прыжок с места'!$S$2:$T$72,2,1),IF(G128=12,VLOOKUP(R128,'Прыжок с места'!$V$2:$W$72,2,1),""))))</f>
        <v>26</v>
      </c>
      <c r="T128" s="76">
        <f t="shared" ref="T128:T129" si="36">SUM(I128,K128,M128,O128,Q128,S128,)</f>
        <v>98</v>
      </c>
      <c r="U128" s="94">
        <f t="shared" ref="U128:U129" si="37">AA128</f>
        <v>10</v>
      </c>
      <c r="W128" s="102"/>
      <c r="X128" s="100"/>
      <c r="Y128" s="101"/>
      <c r="Z128" s="102">
        <f t="shared" si="35"/>
        <v>98</v>
      </c>
      <c r="AA128" s="100">
        <f>RANK(Z128,$Z$9:$Z$185)</f>
        <v>10</v>
      </c>
    </row>
    <row r="129" spans="1:27" ht="21" customHeight="1" x14ac:dyDescent="0.25">
      <c r="A129" s="71">
        <v>3</v>
      </c>
      <c r="B129" s="70" t="s">
        <v>156</v>
      </c>
      <c r="C129" s="71" t="s">
        <v>37</v>
      </c>
      <c r="D129" s="124" t="s">
        <v>103</v>
      </c>
      <c r="E129" s="71">
        <v>15</v>
      </c>
      <c r="F129" s="72">
        <v>39117</v>
      </c>
      <c r="G129" s="63">
        <f t="shared" si="34"/>
        <v>14</v>
      </c>
      <c r="H129" s="73"/>
      <c r="I129" s="79">
        <f>IF(G129=15,VLOOKUP(H129,'Бег 1000 м'!$N$2:$O$194,2,1),IF(G129=14,VLOOKUP(H129,'Бег 1000 м'!$Q$2:$R$194,2,1),IF(G129=13,VLOOKUP(H129,'Бег 1000 м'!$T$2:$U$204,2,1),IF(G129=12,VLOOKUP(H129,'Бег 1000 м'!$W$2:$X$214,2,1),""))))</f>
        <v>0</v>
      </c>
      <c r="J129" s="74">
        <v>9</v>
      </c>
      <c r="K129" s="79">
        <f>IF(G129=15,VLOOKUP(J129,'Бег 60 м'!$M$2:$N$74,2,1),IF(G129=14,VLOOKUP(J129,'Бег 60 м'!$P$2:$Q$74,2,1),IF(G129=13,VLOOKUP(J129,'Бег 60 м'!$S$2:$T$74,2,1),IF(G129=12,VLOOKUP(J129,'Бег 60 м'!$V$2:$W$74,2,1),""))))</f>
        <v>54</v>
      </c>
      <c r="L129" s="75">
        <v>20</v>
      </c>
      <c r="M129" s="79">
        <f>IF(G129=15,VLOOKUP(L129,'Подт Отж'!$N$2:$O$72,2,1),IF(G129=14,VLOOKUP(L129,'Подт Отж'!$Q$2:$R$72,2,1),IF(G129=13,VLOOKUP(L129,'Подт Отж'!$T$2:$U$72,2,1),IF(G129=12,VLOOKUP(L129,'Подт Отж'!$W$2:$X$72,2,1),""))))</f>
        <v>26</v>
      </c>
      <c r="N129" s="75">
        <v>25</v>
      </c>
      <c r="O129" s="79">
        <f>IF(G129=15,VLOOKUP(N129,'Подъем туловища'!$M$2:$N$72,2,1),IF(G129=14,VLOOKUP(N129,'Подъем туловища'!$P$2:$Q$72,2,1),IF(G129=13,VLOOKUP(N129,'Подъем туловища'!$S$2:$T$72,2,1),IF(G129=12,VLOOKUP(N129,'Подъем туловища'!$V$2:$W$72,2,1),""))))</f>
        <v>29</v>
      </c>
      <c r="P129" s="75">
        <v>23</v>
      </c>
      <c r="Q129" s="79">
        <f>IF(G129=15,VLOOKUP(P129,'Наклон вперед'!$M$2:$N$72,2,1),IF(G129=14,VLOOKUP(P129,'Наклон вперед'!$P$2:$Q$72,2,1),IF(G129=13,VLOOKUP(P129,'Наклон вперед'!$S$2:$T$72,2,1),IF(G129=12,VLOOKUP(P129,'Наклон вперед'!$V$2:$W$72,2,1),""))))</f>
        <v>54</v>
      </c>
      <c r="R129" s="75">
        <v>213</v>
      </c>
      <c r="S129" s="79">
        <f>IF(G129=15,VLOOKUP(R129,'Прыжок с места'!$M$2:$N$72,2,1),IF(G129=14,VLOOKUP(R129,'Прыжок с места'!$P$2:$Q$72,2,1),IF(G129=13,VLOOKUP(R129,'Прыжок с места'!$S$2:$T$72,2,1),IF(G129=12,VLOOKUP(R129,'Прыжок с места'!$V$2:$W$72,2,1),""))))</f>
        <v>51</v>
      </c>
      <c r="T129" s="76">
        <f t="shared" si="36"/>
        <v>214</v>
      </c>
      <c r="U129" s="94">
        <f t="shared" si="37"/>
        <v>2</v>
      </c>
      <c r="W129" s="102"/>
      <c r="X129" s="100"/>
      <c r="Y129" s="101"/>
      <c r="Z129" s="102">
        <f t="shared" si="35"/>
        <v>214</v>
      </c>
      <c r="AA129" s="100">
        <f>RANK(Z129,$Z$9:$Z$185)</f>
        <v>2</v>
      </c>
    </row>
    <row r="130" spans="1:27" ht="21" customHeight="1" x14ac:dyDescent="0.25">
      <c r="A130" s="71">
        <v>4</v>
      </c>
      <c r="B130" s="70"/>
      <c r="C130" s="71"/>
      <c r="D130" s="124"/>
      <c r="E130" s="71"/>
      <c r="F130" s="72"/>
      <c r="G130" s="63"/>
      <c r="H130" s="73"/>
      <c r="I130" s="79"/>
      <c r="J130" s="74"/>
      <c r="K130" s="79"/>
      <c r="L130" s="75"/>
      <c r="M130" s="79"/>
      <c r="N130" s="75"/>
      <c r="O130" s="79"/>
      <c r="P130" s="75"/>
      <c r="Q130" s="79"/>
      <c r="R130" s="75"/>
      <c r="S130" s="79"/>
      <c r="T130" s="76"/>
      <c r="U130" s="94"/>
      <c r="W130" s="102"/>
      <c r="X130" s="100"/>
      <c r="Y130" s="101"/>
      <c r="Z130" s="102">
        <f t="shared" si="35"/>
        <v>0</v>
      </c>
      <c r="AA130" s="100">
        <f>RANK(Z130,$Z$9:$Z$185)</f>
        <v>16</v>
      </c>
    </row>
    <row r="131" spans="1:27" ht="21" customHeight="1" thickBot="1" x14ac:dyDescent="0.3">
      <c r="A131" s="71">
        <v>5</v>
      </c>
      <c r="B131" s="70"/>
      <c r="C131" s="71"/>
      <c r="D131" s="124"/>
      <c r="E131" s="71"/>
      <c r="F131" s="72"/>
      <c r="G131" s="63"/>
      <c r="H131" s="73"/>
      <c r="I131" s="79"/>
      <c r="J131" s="74"/>
      <c r="K131" s="79"/>
      <c r="L131" s="75"/>
      <c r="M131" s="79"/>
      <c r="N131" s="75"/>
      <c r="O131" s="79"/>
      <c r="P131" s="75"/>
      <c r="Q131" s="79"/>
      <c r="R131" s="75"/>
      <c r="S131" s="79"/>
      <c r="T131" s="76"/>
      <c r="U131" s="94"/>
      <c r="W131" s="102"/>
      <c r="X131" s="100"/>
      <c r="Y131" s="101"/>
      <c r="Z131" s="102">
        <f t="shared" si="35"/>
        <v>0</v>
      </c>
      <c r="AA131" s="100">
        <f>RANK(Z131,$Z$9:$Z$185)</f>
        <v>16</v>
      </c>
    </row>
    <row r="132" spans="1:27" ht="24.95" customHeight="1" thickBot="1" x14ac:dyDescent="0.3">
      <c r="O132" s="183" t="s">
        <v>165</v>
      </c>
      <c r="P132" s="184"/>
      <c r="Q132" s="184"/>
      <c r="R132" s="184"/>
      <c r="S132" s="89"/>
      <c r="T132" s="88">
        <f>SUM(LARGE(T127:T131,{1,2,3}))</f>
        <v>408</v>
      </c>
      <c r="W132" s="102"/>
      <c r="X132" s="100"/>
      <c r="Y132" s="101"/>
      <c r="Z132" s="102"/>
      <c r="AA132" s="100"/>
    </row>
    <row r="133" spans="1:27" ht="15.75" thickBot="1" x14ac:dyDescent="0.3">
      <c r="W133" s="102"/>
      <c r="X133" s="100"/>
      <c r="Y133" s="101"/>
      <c r="Z133" s="102"/>
      <c r="AA133" s="100"/>
    </row>
    <row r="134" spans="1:27" ht="21.75" thickBot="1" x14ac:dyDescent="0.35">
      <c r="B134" s="185" t="s">
        <v>38</v>
      </c>
      <c r="C134" s="186"/>
      <c r="D134" s="90">
        <f>T122+T132</f>
        <v>652</v>
      </c>
      <c r="H134" s="92" t="s">
        <v>7</v>
      </c>
      <c r="I134" s="87"/>
      <c r="J134" s="90">
        <f>' ком зачет многоборье'!E15</f>
        <v>3</v>
      </c>
      <c r="W134" s="102"/>
      <c r="X134" s="100"/>
      <c r="Y134" s="101"/>
      <c r="Z134" s="102"/>
      <c r="AA134" s="100"/>
    </row>
    <row r="135" spans="1:27" ht="60" customHeight="1" x14ac:dyDescent="0.25">
      <c r="W135" s="102"/>
      <c r="X135" s="100"/>
      <c r="Y135" s="101"/>
      <c r="Z135" s="102"/>
      <c r="AA135" s="100"/>
    </row>
    <row r="136" spans="1:27" ht="20.100000000000001" customHeight="1" x14ac:dyDescent="0.3">
      <c r="A136" s="200" t="s">
        <v>40</v>
      </c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W136" s="102"/>
      <c r="X136" s="100"/>
      <c r="Z136" s="102"/>
      <c r="AA136" s="100"/>
    </row>
    <row r="137" spans="1:27" ht="20.100000000000001" customHeight="1" x14ac:dyDescent="0.3">
      <c r="A137" s="200" t="s">
        <v>42</v>
      </c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W137" s="102"/>
      <c r="X137" s="100"/>
      <c r="Z137" s="102"/>
      <c r="AA137" s="100"/>
    </row>
    <row r="138" spans="1:27" ht="20.100000000000001" customHeight="1" x14ac:dyDescent="0.3">
      <c r="A138" s="81"/>
      <c r="B138" s="81"/>
      <c r="C138" s="81"/>
      <c r="D138" s="86" t="s">
        <v>41</v>
      </c>
      <c r="E138" s="86"/>
      <c r="F138" s="209" t="s">
        <v>82</v>
      </c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81"/>
      <c r="T138" s="81"/>
      <c r="W138" s="102"/>
      <c r="X138" s="100"/>
      <c r="Y138" s="99"/>
      <c r="Z138" s="102"/>
      <c r="AA138" s="100"/>
    </row>
    <row r="139" spans="1:27" ht="9" customHeight="1" x14ac:dyDescent="0.25">
      <c r="M139" s="30"/>
      <c r="W139" s="102"/>
      <c r="X139" s="100"/>
      <c r="Z139" s="102"/>
      <c r="AA139" s="100"/>
    </row>
    <row r="140" spans="1:27" ht="15" customHeight="1" x14ac:dyDescent="0.25">
      <c r="B140" s="8">
        <v>44349</v>
      </c>
      <c r="C140" s="8"/>
      <c r="D140" s="8"/>
      <c r="E140" s="8"/>
      <c r="L140" s="85" t="s">
        <v>39</v>
      </c>
      <c r="O140" s="85"/>
      <c r="Q140" s="85"/>
      <c r="R140" s="85"/>
      <c r="W140" s="102"/>
      <c r="X140" s="100"/>
      <c r="Z140" s="102"/>
      <c r="AA140" s="100"/>
    </row>
    <row r="141" spans="1:27" ht="16.5" customHeight="1" x14ac:dyDescent="0.25">
      <c r="A141" s="196" t="s">
        <v>0</v>
      </c>
      <c r="B141" s="190" t="s">
        <v>1</v>
      </c>
      <c r="C141" s="197" t="s">
        <v>35</v>
      </c>
      <c r="D141" s="187" t="s">
        <v>30</v>
      </c>
      <c r="E141" s="187" t="s">
        <v>31</v>
      </c>
      <c r="F141" s="196" t="s">
        <v>3</v>
      </c>
      <c r="G141" s="187" t="s">
        <v>8</v>
      </c>
      <c r="H141" s="190" t="s">
        <v>21</v>
      </c>
      <c r="I141" s="190"/>
      <c r="J141" s="191" t="s">
        <v>20</v>
      </c>
      <c r="K141" s="191"/>
      <c r="L141" s="192" t="s">
        <v>4</v>
      </c>
      <c r="M141" s="193"/>
      <c r="N141" s="181" t="s">
        <v>22</v>
      </c>
      <c r="O141" s="181"/>
      <c r="P141" s="192" t="s">
        <v>5</v>
      </c>
      <c r="Q141" s="193"/>
      <c r="R141" s="181" t="s">
        <v>23</v>
      </c>
      <c r="S141" s="181"/>
      <c r="T141" s="182" t="s">
        <v>43</v>
      </c>
      <c r="U141" s="182" t="s">
        <v>44</v>
      </c>
      <c r="W141" s="102"/>
      <c r="X141" s="100"/>
      <c r="Z141" s="102"/>
      <c r="AA141" s="100"/>
    </row>
    <row r="142" spans="1:27" ht="23.25" customHeight="1" x14ac:dyDescent="0.25">
      <c r="A142" s="196"/>
      <c r="B142" s="190"/>
      <c r="C142" s="198"/>
      <c r="D142" s="188"/>
      <c r="E142" s="188"/>
      <c r="F142" s="196"/>
      <c r="G142" s="188"/>
      <c r="H142" s="190"/>
      <c r="I142" s="190"/>
      <c r="J142" s="191"/>
      <c r="K142" s="191"/>
      <c r="L142" s="194"/>
      <c r="M142" s="195"/>
      <c r="N142" s="181"/>
      <c r="O142" s="181"/>
      <c r="P142" s="194"/>
      <c r="Q142" s="195"/>
      <c r="R142" s="181"/>
      <c r="S142" s="181"/>
      <c r="T142" s="182"/>
      <c r="U142" s="182"/>
      <c r="W142" s="102"/>
      <c r="X142" s="100"/>
      <c r="Z142" s="102"/>
      <c r="AA142" s="100"/>
    </row>
    <row r="143" spans="1:27" x14ac:dyDescent="0.25">
      <c r="A143" s="196"/>
      <c r="B143" s="190"/>
      <c r="C143" s="199"/>
      <c r="D143" s="189"/>
      <c r="E143" s="189"/>
      <c r="F143" s="196"/>
      <c r="G143" s="189"/>
      <c r="H143" s="79" t="s">
        <v>32</v>
      </c>
      <c r="I143" s="79" t="s">
        <v>9</v>
      </c>
      <c r="J143" s="80" t="s">
        <v>32</v>
      </c>
      <c r="K143" s="80" t="s">
        <v>9</v>
      </c>
      <c r="L143" s="80" t="s">
        <v>32</v>
      </c>
      <c r="M143" s="80" t="s">
        <v>9</v>
      </c>
      <c r="N143" s="80" t="s">
        <v>32</v>
      </c>
      <c r="O143" s="80" t="s">
        <v>9</v>
      </c>
      <c r="P143" s="80" t="s">
        <v>32</v>
      </c>
      <c r="Q143" s="80" t="s">
        <v>9</v>
      </c>
      <c r="R143" s="80" t="s">
        <v>32</v>
      </c>
      <c r="S143" s="80" t="s">
        <v>9</v>
      </c>
      <c r="T143" s="182"/>
      <c r="U143" s="182"/>
      <c r="W143" s="102"/>
      <c r="X143" s="100"/>
      <c r="Z143" s="102"/>
      <c r="AA143" s="100"/>
    </row>
    <row r="144" spans="1:27" ht="21" customHeight="1" x14ac:dyDescent="0.25">
      <c r="A144" s="71">
        <v>1</v>
      </c>
      <c r="B144" s="70" t="s">
        <v>169</v>
      </c>
      <c r="C144" s="71" t="s">
        <v>36</v>
      </c>
      <c r="D144" s="71" t="s">
        <v>104</v>
      </c>
      <c r="E144" s="71">
        <v>30</v>
      </c>
      <c r="F144" s="72">
        <v>39332</v>
      </c>
      <c r="G144" s="63">
        <f t="shared" ref="G144:G146" si="38">DATEDIF(F144,$B$5,"y")</f>
        <v>13</v>
      </c>
      <c r="H144" s="73"/>
      <c r="I144" s="79">
        <f>IF(G144=15,VLOOKUP(H144,'Бег 1000 м'!$A$2:$B$200,2,1),IF(G144=14,VLOOKUP(H144,'Бег 1000 м'!$D$2:$E$200,2,1),IF(G144=13,VLOOKUP(H144,'Бег 1000 м'!$G$2:$H$200,2,1),IF(G144=12,VLOOKUP(H144,'Бег 1000 м'!$J$2:$K$200,2,1),""))))</f>
        <v>0</v>
      </c>
      <c r="J144" s="74">
        <v>8.5</v>
      </c>
      <c r="K144" s="79">
        <f>IF(G144=15,VLOOKUP(J144,'Бег 60 м'!$A$2:$B$74,2,1),IF(G144=14,VLOOKUP(J144,'Бег 60 м'!$D$2:$E$74,2,1),IF(G144=13,VLOOKUP(J144,'Бег 60 м'!$G$2:$H$74,2,1),IF(G144=12,VLOOKUP(J144,'Бег 60 м'!$J$2:$K$74,2,1),""))))</f>
        <v>56</v>
      </c>
      <c r="L144" s="75">
        <v>12</v>
      </c>
      <c r="M144" s="79">
        <f>IF(G144=15,VLOOKUP(L144,'Подт Отж'!$A$2:$B$72,2,1),IF(G144=14,VLOOKUP(L144,'Подт Отж'!$D$2:$E$72,2,1),IF(G144=13,VLOOKUP(L144,'Подт Отж'!$G$2:$H$72,2,1),IF(G144=12,VLOOKUP(L144,'Подт Отж'!$J$2:$K$72,2,1),""))))</f>
        <v>46</v>
      </c>
      <c r="N144" s="75">
        <v>25</v>
      </c>
      <c r="O144" s="79">
        <f>IF(G144=15,VLOOKUP(N144,'Подъем туловища'!$A$2:$B$72,2,1),IF(G144=14,VLOOKUP(N144,'Подъем туловища'!$D$2:$E$72,2,1),IF(G144=13,VLOOKUP(N144,'Подъем туловища'!$G$2:$H$72,2,1),IF(G144=12,VLOOKUP(N144,'Подъем туловища'!$J$2:$K$72,2,1),""))))</f>
        <v>28</v>
      </c>
      <c r="P144" s="75">
        <v>11</v>
      </c>
      <c r="Q144" s="79">
        <f>IF(G144=15,VLOOKUP(P144,'Наклон вперед'!$A$2:$B$72,2,1),IF(G144=14,VLOOKUP(P144,'Наклон вперед'!$D$2:$E$72,2,1),IF(G144=13,VLOOKUP(P144,'Наклон вперед'!$G$2:$H$72,2,1),IF(G144=12,VLOOKUP(P144,'Наклон вперед'!$J$2:$K$72,2,1),""))))</f>
        <v>32</v>
      </c>
      <c r="R144" s="75">
        <v>200</v>
      </c>
      <c r="S144" s="79">
        <f>IF(G144=15,VLOOKUP(R144,'Прыжок с места'!$A$2:$B$72,2,1),IF(G144=14,VLOOKUP(R144,'Прыжок с места'!$D$2:$E$72,2,1),IF(G144=13,VLOOKUP(R144,'Прыжок с места'!$G$2:$H$72,2,1),IF(G144=12,VLOOKUP(R144,'Прыжок с места'!$J$2:$K$72,2,1),""))))</f>
        <v>28</v>
      </c>
      <c r="T144" s="76">
        <f>SUM(I144,K144,M144,O144,Q144,S144,)</f>
        <v>190</v>
      </c>
      <c r="U144" s="94">
        <f>X144</f>
        <v>3</v>
      </c>
      <c r="W144" s="102">
        <f>T144</f>
        <v>190</v>
      </c>
      <c r="X144" s="100">
        <f>RANK(W144,$W$9:$W$185)</f>
        <v>3</v>
      </c>
      <c r="Y144" s="101"/>
      <c r="Z144" s="102"/>
      <c r="AA144" s="100"/>
    </row>
    <row r="145" spans="1:27" ht="21" customHeight="1" x14ac:dyDescent="0.25">
      <c r="A145" s="71">
        <v>2</v>
      </c>
      <c r="B145" s="70" t="s">
        <v>170</v>
      </c>
      <c r="C145" s="71" t="s">
        <v>36</v>
      </c>
      <c r="D145" s="71" t="s">
        <v>104</v>
      </c>
      <c r="E145" s="71">
        <v>31</v>
      </c>
      <c r="F145" s="72">
        <v>39411</v>
      </c>
      <c r="G145" s="63">
        <f t="shared" si="38"/>
        <v>13</v>
      </c>
      <c r="H145" s="73"/>
      <c r="I145" s="79">
        <f>IF(G145=15,VLOOKUP(H145,'Бег 1000 м'!$A$2:$B$200,2,1),IF(G145=14,VLOOKUP(H145,'Бег 1000 м'!$D$2:$E$200,2,1),IF(G145=13,VLOOKUP(H145,'Бег 1000 м'!$G$2:$H$200,2,1),IF(G145=12,VLOOKUP(H145,'Бег 1000 м'!$J$2:$K$200,2,1),""))))</f>
        <v>0</v>
      </c>
      <c r="J145" s="74">
        <v>9.5</v>
      </c>
      <c r="K145" s="79">
        <f>IF(G145=15,VLOOKUP(J145,'Бег 60 м'!$A$2:$B$74,2,1),IF(G145=14,VLOOKUP(J145,'Бег 60 м'!$D$2:$E$74,2,1),IF(G145=13,VLOOKUP(J145,'Бег 60 м'!$G$2:$H$74,2,1),IF(G145=12,VLOOKUP(J145,'Бег 60 м'!$J$2:$K$74,2,1),""))))</f>
        <v>34</v>
      </c>
      <c r="L145" s="75">
        <v>6</v>
      </c>
      <c r="M145" s="79">
        <f>IF(G145=15,VLOOKUP(L145,'Подт Отж'!$A$2:$B$72,2,1),IF(G145=14,VLOOKUP(L145,'Подт Отж'!$D$2:$E$72,2,1),IF(G145=13,VLOOKUP(L145,'Подт Отж'!$G$2:$H$72,2,1),IF(G145=12,VLOOKUP(L145,'Подт Отж'!$J$2:$K$72,2,1),""))))</f>
        <v>23</v>
      </c>
      <c r="N145" s="75">
        <v>19</v>
      </c>
      <c r="O145" s="79">
        <f>IF(G145=15,VLOOKUP(N145,'Подъем туловища'!$A$2:$B$72,2,1),IF(G145=14,VLOOKUP(N145,'Подъем туловища'!$D$2:$E$72,2,1),IF(G145=13,VLOOKUP(N145,'Подъем туловища'!$G$2:$H$72,2,1),IF(G145=12,VLOOKUP(N145,'Подъем туловища'!$J$2:$K$72,2,1),""))))</f>
        <v>16</v>
      </c>
      <c r="P145" s="75">
        <v>9</v>
      </c>
      <c r="Q145" s="79">
        <f>IF(G145=15,VLOOKUP(P145,'Наклон вперед'!$A$2:$B$72,2,1),IF(G145=14,VLOOKUP(P145,'Наклон вперед'!$D$2:$E$72,2,1),IF(G145=13,VLOOKUP(P145,'Наклон вперед'!$G$2:$H$72,2,1),IF(G145=12,VLOOKUP(P145,'Наклон вперед'!$J$2:$K$72,2,1),""))))</f>
        <v>28</v>
      </c>
      <c r="R145" s="75">
        <v>195</v>
      </c>
      <c r="S145" s="79">
        <f>IF(G145=15,VLOOKUP(R145,'Прыжок с места'!$A$2:$B$72,2,1),IF(G145=14,VLOOKUP(R145,'Прыжок с места'!$D$2:$E$72,2,1),IF(G145=13,VLOOKUP(R145,'Прыжок с места'!$G$2:$H$72,2,1),IF(G145=12,VLOOKUP(R145,'Прыжок с места'!$J$2:$K$72,2,1),""))))</f>
        <v>25</v>
      </c>
      <c r="T145" s="76">
        <f t="shared" ref="T145:T146" si="39">SUM(I145,K145,M145,O145,Q145,S145,)</f>
        <v>126</v>
      </c>
      <c r="U145" s="94">
        <f t="shared" ref="U145:U146" si="40">X145</f>
        <v>9</v>
      </c>
      <c r="W145" s="102">
        <f t="shared" ref="W145:W148" si="41">T145</f>
        <v>126</v>
      </c>
      <c r="X145" s="100">
        <f>RANK(W145,$W$9:$W$185)</f>
        <v>9</v>
      </c>
      <c r="Y145" s="101"/>
      <c r="Z145" s="102"/>
      <c r="AA145" s="100"/>
    </row>
    <row r="146" spans="1:27" ht="21" customHeight="1" x14ac:dyDescent="0.25">
      <c r="A146" s="71">
        <v>3</v>
      </c>
      <c r="B146" s="70"/>
      <c r="C146" s="71" t="s">
        <v>36</v>
      </c>
      <c r="D146" s="71" t="s">
        <v>104</v>
      </c>
      <c r="E146" s="71"/>
      <c r="F146" s="72">
        <v>44349</v>
      </c>
      <c r="G146" s="63">
        <f t="shared" si="38"/>
        <v>0</v>
      </c>
      <c r="H146" s="73"/>
      <c r="I146" s="79" t="str">
        <f>IF(G146=15,VLOOKUP(H146,'Бег 1000 м'!$A$2:$B$200,2,1),IF(G146=14,VLOOKUP(H146,'Бег 1000 м'!$D$2:$E$200,2,1),IF(G146=13,VLOOKUP(H146,'Бег 1000 м'!$G$2:$H$200,2,1),IF(G146=12,VLOOKUP(H146,'Бег 1000 м'!$J$2:$K$200,2,1),""))))</f>
        <v/>
      </c>
      <c r="J146" s="74"/>
      <c r="K146" s="79" t="str">
        <f>IF(G146=15,VLOOKUP(J146,'Бег 60 м'!$A$2:$B$74,2,1),IF(G146=14,VLOOKUP(J146,'Бег 60 м'!$D$2:$E$74,2,1),IF(G146=13,VLOOKUP(J146,'Бег 60 м'!$G$2:$H$74,2,1),IF(G146=12,VLOOKUP(J146,'Бег 60 м'!$J$2:$K$74,2,1),""))))</f>
        <v/>
      </c>
      <c r="L146" s="75"/>
      <c r="M146" s="79" t="str">
        <f>IF(G146=15,VLOOKUP(L146,'Подт Отж'!$A$2:$B$72,2,1),IF(G146=14,VLOOKUP(L146,'Подт Отж'!$D$2:$E$72,2,1),IF(G146=13,VLOOKUP(L146,'Подт Отж'!$G$2:$H$72,2,1),IF(G146=12,VLOOKUP(L146,'Подт Отж'!$J$2:$K$72,2,1),""))))</f>
        <v/>
      </c>
      <c r="N146" s="75"/>
      <c r="O146" s="79" t="str">
        <f>IF(G146=15,VLOOKUP(N146,'Подъем туловища'!$A$2:$B$72,2,1),IF(G146=14,VLOOKUP(N146,'Подъем туловища'!$D$2:$E$72,2,1),IF(G146=13,VLOOKUP(N146,'Подъем туловища'!$G$2:$H$72,2,1),IF(G146=12,VLOOKUP(N146,'Подъем туловища'!$J$2:$K$72,2,1),""))))</f>
        <v/>
      </c>
      <c r="P146" s="75"/>
      <c r="Q146" s="79" t="str">
        <f>IF(G146=15,VLOOKUP(P146,'Наклон вперед'!$A$2:$B$72,2,1),IF(G146=14,VLOOKUP(P146,'Наклон вперед'!$D$2:$E$72,2,1),IF(G146=13,VLOOKUP(P146,'Наклон вперед'!$G$2:$H$72,2,1),IF(G146=12,VLOOKUP(P146,'Наклон вперед'!$J$2:$K$72,2,1),""))))</f>
        <v/>
      </c>
      <c r="R146" s="75"/>
      <c r="S146" s="79" t="str">
        <f>IF(G146=15,VLOOKUP(R146,'Прыжок с места'!$A$2:$B$72,2,1),IF(G146=14,VLOOKUP(R146,'Прыжок с места'!$D$2:$E$72,2,1),IF(G146=13,VLOOKUP(R146,'Прыжок с места'!$G$2:$H$72,2,1),IF(G146=12,VLOOKUP(R146,'Прыжок с места'!$J$2:$K$72,2,1),""))))</f>
        <v/>
      </c>
      <c r="T146" s="176">
        <f t="shared" si="39"/>
        <v>0</v>
      </c>
      <c r="U146" s="94">
        <f t="shared" si="40"/>
        <v>15</v>
      </c>
      <c r="W146" s="102">
        <f t="shared" si="41"/>
        <v>0</v>
      </c>
      <c r="X146" s="100">
        <f>RANK(W146,$W$9:$W$185)</f>
        <v>15</v>
      </c>
      <c r="Y146" s="101"/>
      <c r="Z146" s="102"/>
      <c r="AA146" s="100"/>
    </row>
    <row r="147" spans="1:27" ht="21" customHeight="1" x14ac:dyDescent="0.25">
      <c r="A147" s="71">
        <v>4</v>
      </c>
      <c r="B147" s="70"/>
      <c r="C147" s="71"/>
      <c r="D147" s="71"/>
      <c r="E147" s="71"/>
      <c r="F147" s="72"/>
      <c r="G147" s="63"/>
      <c r="H147" s="73"/>
      <c r="I147" s="79"/>
      <c r="J147" s="74"/>
      <c r="K147" s="79"/>
      <c r="L147" s="75"/>
      <c r="M147" s="79"/>
      <c r="N147" s="75"/>
      <c r="O147" s="79"/>
      <c r="P147" s="75"/>
      <c r="Q147" s="79"/>
      <c r="R147" s="75"/>
      <c r="S147" s="79"/>
      <c r="T147" s="76"/>
      <c r="U147" s="94"/>
      <c r="W147" s="102">
        <f t="shared" si="41"/>
        <v>0</v>
      </c>
      <c r="X147" s="100">
        <f>RANK(W147,$W$9:$W$185)</f>
        <v>15</v>
      </c>
      <c r="Y147" s="101"/>
      <c r="Z147" s="102"/>
      <c r="AA147" s="100"/>
    </row>
    <row r="148" spans="1:27" ht="21" customHeight="1" thickBot="1" x14ac:dyDescent="0.3">
      <c r="A148" s="71">
        <v>5</v>
      </c>
      <c r="B148" s="70"/>
      <c r="C148" s="71"/>
      <c r="D148" s="71"/>
      <c r="E148" s="71"/>
      <c r="F148" s="72"/>
      <c r="G148" s="63"/>
      <c r="H148" s="73"/>
      <c r="I148" s="79"/>
      <c r="J148" s="74"/>
      <c r="K148" s="79"/>
      <c r="L148" s="75"/>
      <c r="M148" s="79"/>
      <c r="N148" s="75"/>
      <c r="O148" s="79"/>
      <c r="P148" s="75"/>
      <c r="Q148" s="79"/>
      <c r="R148" s="75"/>
      <c r="S148" s="79"/>
      <c r="T148" s="76"/>
      <c r="U148" s="94"/>
      <c r="W148" s="102">
        <f t="shared" si="41"/>
        <v>0</v>
      </c>
      <c r="X148" s="100">
        <f>RANK(W148,$W$9:$W$185)</f>
        <v>15</v>
      </c>
      <c r="Y148" s="101"/>
      <c r="Z148" s="102"/>
      <c r="AA148" s="100"/>
    </row>
    <row r="149" spans="1:27" ht="24.95" customHeight="1" thickBot="1" x14ac:dyDescent="0.3">
      <c r="K149" s="29"/>
      <c r="O149" s="183" t="s">
        <v>165</v>
      </c>
      <c r="P149" s="184"/>
      <c r="Q149" s="184"/>
      <c r="R149" s="184"/>
      <c r="S149" s="89"/>
      <c r="T149" s="88">
        <f>SUM(LARGE(T144:T148,{1,2,3}))</f>
        <v>316</v>
      </c>
      <c r="W149" s="102"/>
      <c r="X149" s="100"/>
      <c r="Y149" s="101"/>
      <c r="Z149" s="102"/>
      <c r="AA149" s="100"/>
    </row>
    <row r="150" spans="1:27" x14ac:dyDescent="0.25">
      <c r="W150" s="102"/>
      <c r="X150" s="100"/>
      <c r="Y150" s="101"/>
      <c r="Z150" s="102"/>
      <c r="AA150" s="100"/>
    </row>
    <row r="151" spans="1:27" ht="15" customHeight="1" x14ac:dyDescent="0.25">
      <c r="A151" s="196" t="s">
        <v>0</v>
      </c>
      <c r="B151" s="190" t="s">
        <v>1</v>
      </c>
      <c r="C151" s="197" t="s">
        <v>35</v>
      </c>
      <c r="D151" s="187" t="s">
        <v>30</v>
      </c>
      <c r="E151" s="187" t="s">
        <v>31</v>
      </c>
      <c r="F151" s="196" t="s">
        <v>3</v>
      </c>
      <c r="G151" s="187" t="s">
        <v>8</v>
      </c>
      <c r="H151" s="190" t="s">
        <v>21</v>
      </c>
      <c r="I151" s="190"/>
      <c r="J151" s="191" t="s">
        <v>20</v>
      </c>
      <c r="K151" s="191"/>
      <c r="L151" s="192" t="s">
        <v>29</v>
      </c>
      <c r="M151" s="193"/>
      <c r="N151" s="181" t="s">
        <v>22</v>
      </c>
      <c r="O151" s="181"/>
      <c r="P151" s="192" t="s">
        <v>5</v>
      </c>
      <c r="Q151" s="193"/>
      <c r="R151" s="181" t="s">
        <v>23</v>
      </c>
      <c r="S151" s="181"/>
      <c r="T151" s="182" t="s">
        <v>43</v>
      </c>
      <c r="U151" s="182" t="s">
        <v>44</v>
      </c>
      <c r="W151" s="102"/>
      <c r="X151" s="100"/>
      <c r="Y151" s="101"/>
      <c r="Z151" s="102"/>
      <c r="AA151" s="100"/>
    </row>
    <row r="152" spans="1:27" ht="20.25" customHeight="1" x14ac:dyDescent="0.25">
      <c r="A152" s="196"/>
      <c r="B152" s="190"/>
      <c r="C152" s="198"/>
      <c r="D152" s="188"/>
      <c r="E152" s="188"/>
      <c r="F152" s="196"/>
      <c r="G152" s="188"/>
      <c r="H152" s="190"/>
      <c r="I152" s="190"/>
      <c r="J152" s="191"/>
      <c r="K152" s="191"/>
      <c r="L152" s="194"/>
      <c r="M152" s="195"/>
      <c r="N152" s="181"/>
      <c r="O152" s="181"/>
      <c r="P152" s="194"/>
      <c r="Q152" s="195"/>
      <c r="R152" s="181"/>
      <c r="S152" s="181"/>
      <c r="T152" s="182"/>
      <c r="U152" s="182"/>
      <c r="W152" s="102"/>
      <c r="X152" s="100"/>
      <c r="Y152" s="101"/>
      <c r="Z152" s="102"/>
      <c r="AA152" s="100"/>
    </row>
    <row r="153" spans="1:27" x14ac:dyDescent="0.25">
      <c r="A153" s="196"/>
      <c r="B153" s="190"/>
      <c r="C153" s="199"/>
      <c r="D153" s="189"/>
      <c r="E153" s="189"/>
      <c r="F153" s="196"/>
      <c r="G153" s="189"/>
      <c r="H153" s="79" t="s">
        <v>32</v>
      </c>
      <c r="I153" s="79" t="s">
        <v>9</v>
      </c>
      <c r="J153" s="80" t="s">
        <v>32</v>
      </c>
      <c r="K153" s="80" t="s">
        <v>9</v>
      </c>
      <c r="L153" s="80" t="s">
        <v>32</v>
      </c>
      <c r="M153" s="80" t="s">
        <v>9</v>
      </c>
      <c r="N153" s="80" t="s">
        <v>32</v>
      </c>
      <c r="O153" s="80" t="s">
        <v>9</v>
      </c>
      <c r="P153" s="80" t="s">
        <v>32</v>
      </c>
      <c r="Q153" s="80" t="s">
        <v>9</v>
      </c>
      <c r="R153" s="80" t="s">
        <v>32</v>
      </c>
      <c r="S153" s="80" t="s">
        <v>9</v>
      </c>
      <c r="T153" s="182"/>
      <c r="U153" s="182"/>
      <c r="W153" s="102"/>
      <c r="X153" s="100"/>
      <c r="Y153" s="101"/>
      <c r="Z153" s="102"/>
      <c r="AA153" s="100"/>
    </row>
    <row r="154" spans="1:27" ht="21" customHeight="1" x14ac:dyDescent="0.25">
      <c r="A154" s="71">
        <v>1</v>
      </c>
      <c r="B154" s="70" t="s">
        <v>166</v>
      </c>
      <c r="C154" s="71" t="s">
        <v>37</v>
      </c>
      <c r="D154" s="71" t="s">
        <v>104</v>
      </c>
      <c r="E154" s="175">
        <v>27</v>
      </c>
      <c r="F154" s="72">
        <v>39209</v>
      </c>
      <c r="G154" s="63">
        <f t="shared" ref="G154:G156" si="42">DATEDIF(F154,$B$5,"y")</f>
        <v>14</v>
      </c>
      <c r="H154" s="73"/>
      <c r="I154" s="79">
        <f>IF(G154=15,VLOOKUP(H154,'Бег 1000 м'!$N$2:$O$194,2,1),IF(G154=14,VLOOKUP(H154,'Бег 1000 м'!$Q$2:$R$194,2,1),IF(G154=13,VLOOKUP(H154,'Бег 1000 м'!$T$2:$U$204,2,1),IF(G154=12,VLOOKUP(H154,'Бег 1000 м'!$W$2:$X$214,2,1),""))))</f>
        <v>0</v>
      </c>
      <c r="J154" s="74">
        <v>9.6</v>
      </c>
      <c r="K154" s="79">
        <f>IF(G154=15,VLOOKUP(J154,'Бег 60 м'!$M$2:$N$74,2,1),IF(G154=14,VLOOKUP(J154,'Бег 60 м'!$P$2:$Q$74,2,1),IF(G154=13,VLOOKUP(J154,'Бег 60 м'!$S$2:$T$74,2,1),IF(G154=12,VLOOKUP(J154,'Бег 60 м'!$V$2:$W$74,2,1),""))))</f>
        <v>39</v>
      </c>
      <c r="L154" s="75">
        <v>7</v>
      </c>
      <c r="M154" s="79">
        <f>IF(G154=15,VLOOKUP(L154,'Подт Отж'!$N$2:$O$72,2,1),IF(G154=14,VLOOKUP(L154,'Подт Отж'!$Q$2:$R$72,2,1),IF(G154=13,VLOOKUP(L154,'Подт Отж'!$T$2:$U$72,2,1),IF(G154=12,VLOOKUP(L154,'Подт Отж'!$W$2:$X$72,2,1),""))))</f>
        <v>5</v>
      </c>
      <c r="N154" s="75">
        <v>19</v>
      </c>
      <c r="O154" s="79">
        <f>IF(G154=15,VLOOKUP(N154,'Подъем туловища'!$M$2:$N$72,2,1),IF(G154=14,VLOOKUP(N154,'Подъем туловища'!$P$2:$Q$72,2,1),IF(G154=13,VLOOKUP(N154,'Подъем туловища'!$S$2:$T$72,2,1),IF(G154=12,VLOOKUP(N154,'Подъем туловища'!$V$2:$W$72,2,1),""))))</f>
        <v>17</v>
      </c>
      <c r="P154" s="75">
        <v>14</v>
      </c>
      <c r="Q154" s="79">
        <f>IF(G154=15,VLOOKUP(P154,'Наклон вперед'!$M$2:$N$72,2,1),IF(G154=14,VLOOKUP(P154,'Наклон вперед'!$P$2:$Q$72,2,1),IF(G154=13,VLOOKUP(P154,'Наклон вперед'!$S$2:$T$72,2,1),IF(G154=12,VLOOKUP(P154,'Наклон вперед'!$V$2:$W$72,2,1),""))))</f>
        <v>29</v>
      </c>
      <c r="R154" s="75">
        <v>183</v>
      </c>
      <c r="S154" s="79">
        <f>IF(G154=15,VLOOKUP(R154,'Прыжок с места'!$M$2:$N$72,2,1),IF(G154=14,VLOOKUP(R154,'Прыжок с места'!$P$2:$Q$72,2,1),IF(G154=13,VLOOKUP(R154,'Прыжок с места'!$S$2:$T$72,2,1),IF(G154=12,VLOOKUP(R154,'Прыжок с места'!$V$2:$W$72,2,1),""))))</f>
        <v>29</v>
      </c>
      <c r="T154" s="76">
        <f>SUM(I154,K154,M154,O154,Q154,S154,)</f>
        <v>119</v>
      </c>
      <c r="U154" s="94">
        <f>AA154</f>
        <v>7</v>
      </c>
      <c r="W154" s="102"/>
      <c r="X154" s="100"/>
      <c r="Y154" s="101"/>
      <c r="Z154" s="102">
        <f t="shared" ref="Z154:Z158" si="43">T154</f>
        <v>119</v>
      </c>
      <c r="AA154" s="100">
        <f>RANK(Z154,$Z$9:$Z$185)</f>
        <v>7</v>
      </c>
    </row>
    <row r="155" spans="1:27" ht="21" customHeight="1" x14ac:dyDescent="0.25">
      <c r="A155" s="71">
        <v>2</v>
      </c>
      <c r="B155" s="70" t="s">
        <v>167</v>
      </c>
      <c r="C155" s="71" t="s">
        <v>37</v>
      </c>
      <c r="D155" s="71" t="s">
        <v>104</v>
      </c>
      <c r="E155" s="175">
        <v>28</v>
      </c>
      <c r="F155" s="72">
        <v>39097</v>
      </c>
      <c r="G155" s="63">
        <f t="shared" si="42"/>
        <v>14</v>
      </c>
      <c r="H155" s="73"/>
      <c r="I155" s="79">
        <f>IF(G155=15,VLOOKUP(H155,'Бег 1000 м'!$N$2:$O$194,2,1),IF(G155=14,VLOOKUP(H155,'Бег 1000 м'!$Q$2:$R$194,2,1),IF(G155=13,VLOOKUP(H155,'Бег 1000 м'!$T$2:$U$204,2,1),IF(G155=12,VLOOKUP(H155,'Бег 1000 м'!$W$2:$X$214,2,1),""))))</f>
        <v>0</v>
      </c>
      <c r="J155" s="74">
        <v>9.9</v>
      </c>
      <c r="K155" s="79">
        <f>IF(G155=15,VLOOKUP(J155,'Бег 60 м'!$M$2:$N$74,2,1),IF(G155=14,VLOOKUP(J155,'Бег 60 м'!$P$2:$Q$74,2,1),IF(G155=13,VLOOKUP(J155,'Бег 60 м'!$S$2:$T$74,2,1),IF(G155=12,VLOOKUP(J155,'Бег 60 м'!$V$2:$W$74,2,1),""))))</f>
        <v>33</v>
      </c>
      <c r="L155" s="75">
        <v>1</v>
      </c>
      <c r="M155" s="79">
        <f>IF(G155=15,VLOOKUP(L155,'Подт Отж'!$N$2:$O$72,2,1),IF(G155=14,VLOOKUP(L155,'Подт Отж'!$Q$2:$R$72,2,1),IF(G155=13,VLOOKUP(L155,'Подт Отж'!$T$2:$U$72,2,1),IF(G155=12,VLOOKUP(L155,'Подт Отж'!$W$2:$X$72,2,1),""))))</f>
        <v>0</v>
      </c>
      <c r="N155" s="75">
        <v>19</v>
      </c>
      <c r="O155" s="79">
        <f>IF(G155=15,VLOOKUP(N155,'Подъем туловища'!$M$2:$N$72,2,1),IF(G155=14,VLOOKUP(N155,'Подъем туловища'!$P$2:$Q$72,2,1),IF(G155=13,VLOOKUP(N155,'Подъем туловища'!$S$2:$T$72,2,1),IF(G155=12,VLOOKUP(N155,'Подъем туловища'!$V$2:$W$72,2,1),""))))</f>
        <v>17</v>
      </c>
      <c r="P155" s="75">
        <v>0</v>
      </c>
      <c r="Q155" s="79">
        <f>IF(G155=15,VLOOKUP(P155,'Наклон вперед'!$M$2:$N$72,2,1),IF(G155=14,VLOOKUP(P155,'Наклон вперед'!$P$2:$Q$72,2,1),IF(G155=13,VLOOKUP(P155,'Наклон вперед'!$S$2:$T$72,2,1),IF(G155=12,VLOOKUP(P155,'Наклон вперед'!$V$2:$W$72,2,1),""))))</f>
        <v>4</v>
      </c>
      <c r="R155" s="75">
        <v>170</v>
      </c>
      <c r="S155" s="79">
        <f>IF(G155=15,VLOOKUP(R155,'Прыжок с места'!$M$2:$N$72,2,1),IF(G155=14,VLOOKUP(R155,'Прыжок с места'!$P$2:$Q$72,2,1),IF(G155=13,VLOOKUP(R155,'Прыжок с места'!$S$2:$T$72,2,1),IF(G155=12,VLOOKUP(R155,'Прыжок с места'!$V$2:$W$72,2,1),""))))</f>
        <v>23</v>
      </c>
      <c r="T155" s="76">
        <f t="shared" ref="T155:T156" si="44">SUM(I155,K155,M155,O155,Q155,S155,)</f>
        <v>77</v>
      </c>
      <c r="U155" s="94">
        <f t="shared" ref="U155:U156" si="45">AA155</f>
        <v>14</v>
      </c>
      <c r="W155" s="102"/>
      <c r="X155" s="100"/>
      <c r="Y155" s="101"/>
      <c r="Z155" s="102">
        <f t="shared" si="43"/>
        <v>77</v>
      </c>
      <c r="AA155" s="100">
        <f>RANK(Z155,$Z$9:$Z$185)</f>
        <v>14</v>
      </c>
    </row>
    <row r="156" spans="1:27" ht="21" customHeight="1" x14ac:dyDescent="0.25">
      <c r="A156" s="71">
        <v>3</v>
      </c>
      <c r="B156" s="70" t="s">
        <v>168</v>
      </c>
      <c r="C156" s="71" t="s">
        <v>37</v>
      </c>
      <c r="D156" s="71" t="s">
        <v>104</v>
      </c>
      <c r="E156" s="175">
        <v>29</v>
      </c>
      <c r="F156" s="72">
        <v>39249</v>
      </c>
      <c r="G156" s="63">
        <f t="shared" si="42"/>
        <v>13</v>
      </c>
      <c r="H156" s="73"/>
      <c r="I156" s="79">
        <f>IF(G156=15,VLOOKUP(H156,'Бег 1000 м'!$N$2:$O$194,2,1),IF(G156=14,VLOOKUP(H156,'Бег 1000 м'!$Q$2:$R$194,2,1),IF(G156=13,VLOOKUP(H156,'Бег 1000 м'!$T$2:$U$204,2,1),IF(G156=12,VLOOKUP(H156,'Бег 1000 м'!$W$2:$X$214,2,1),""))))</f>
        <v>0</v>
      </c>
      <c r="J156" s="74">
        <v>10</v>
      </c>
      <c r="K156" s="79">
        <f>IF(G156=15,VLOOKUP(J156,'Бег 60 м'!$M$2:$N$74,2,1),IF(G156=14,VLOOKUP(J156,'Бег 60 м'!$P$2:$Q$74,2,1),IF(G156=13,VLOOKUP(J156,'Бег 60 м'!$S$2:$T$74,2,1),IF(G156=12,VLOOKUP(J156,'Бег 60 м'!$V$2:$W$74,2,1),""))))</f>
        <v>37</v>
      </c>
      <c r="L156" s="75">
        <v>4</v>
      </c>
      <c r="M156" s="79">
        <f>IF(G156=15,VLOOKUP(L156,'Подт Отж'!$N$2:$O$72,2,1),IF(G156=14,VLOOKUP(L156,'Подт Отж'!$Q$2:$R$72,2,1),IF(G156=13,VLOOKUP(L156,'Подт Отж'!$T$2:$U$72,2,1),IF(G156=12,VLOOKUP(L156,'Подт Отж'!$W$2:$X$72,2,1),""))))</f>
        <v>3</v>
      </c>
      <c r="N156" s="75">
        <v>19</v>
      </c>
      <c r="O156" s="79">
        <f>IF(G156=15,VLOOKUP(N156,'Подъем туловища'!$M$2:$N$72,2,1),IF(G156=14,VLOOKUP(N156,'Подъем туловища'!$P$2:$Q$72,2,1),IF(G156=13,VLOOKUP(N156,'Подъем туловища'!$S$2:$T$72,2,1),IF(G156=12,VLOOKUP(N156,'Подъем туловища'!$V$2:$W$72,2,1),""))))</f>
        <v>17</v>
      </c>
      <c r="P156" s="75">
        <v>14</v>
      </c>
      <c r="Q156" s="79">
        <f>IF(G156=15,VLOOKUP(P156,'Наклон вперед'!$M$2:$N$72,2,1),IF(G156=14,VLOOKUP(P156,'Наклон вперед'!$P$2:$Q$72,2,1),IF(G156=13,VLOOKUP(P156,'Наклон вперед'!$S$2:$T$72,2,1),IF(G156=12,VLOOKUP(P156,'Наклон вперед'!$V$2:$W$72,2,1),""))))</f>
        <v>32</v>
      </c>
      <c r="R156" s="75">
        <v>185</v>
      </c>
      <c r="S156" s="79">
        <f>IF(G156=15,VLOOKUP(R156,'Прыжок с места'!$M$2:$N$72,2,1),IF(G156=14,VLOOKUP(R156,'Прыжок с места'!$P$2:$Q$72,2,1),IF(G156=13,VLOOKUP(R156,'Прыжок с места'!$S$2:$T$72,2,1),IF(G156=12,VLOOKUP(R156,'Прыжок с места'!$V$2:$W$72,2,1),""))))</f>
        <v>30</v>
      </c>
      <c r="T156" s="76">
        <f t="shared" si="44"/>
        <v>119</v>
      </c>
      <c r="U156" s="94">
        <f t="shared" si="45"/>
        <v>7</v>
      </c>
      <c r="W156" s="102"/>
      <c r="X156" s="100"/>
      <c r="Y156" s="101"/>
      <c r="Z156" s="102">
        <f t="shared" si="43"/>
        <v>119</v>
      </c>
      <c r="AA156" s="100">
        <f>RANK(Z156,$Z$9:$Z$185)</f>
        <v>7</v>
      </c>
    </row>
    <row r="157" spans="1:27" ht="21" customHeight="1" x14ac:dyDescent="0.25">
      <c r="A157" s="71">
        <v>4</v>
      </c>
      <c r="B157" s="70"/>
      <c r="C157" s="71"/>
      <c r="D157" s="71"/>
      <c r="E157" s="71"/>
      <c r="F157" s="72"/>
      <c r="G157" s="63"/>
      <c r="H157" s="73"/>
      <c r="I157" s="79"/>
      <c r="J157" s="74"/>
      <c r="K157" s="79"/>
      <c r="L157" s="75"/>
      <c r="M157" s="79"/>
      <c r="N157" s="75"/>
      <c r="O157" s="79"/>
      <c r="P157" s="75"/>
      <c r="Q157" s="79"/>
      <c r="R157" s="75"/>
      <c r="S157" s="79"/>
      <c r="T157" s="76"/>
      <c r="U157" s="94"/>
      <c r="W157" s="102"/>
      <c r="X157" s="100"/>
      <c r="Y157" s="101"/>
      <c r="Z157" s="102">
        <f t="shared" si="43"/>
        <v>0</v>
      </c>
      <c r="AA157" s="100">
        <f>RANK(Z157,$Z$9:$Z$185)</f>
        <v>16</v>
      </c>
    </row>
    <row r="158" spans="1:27" ht="21" customHeight="1" thickBot="1" x14ac:dyDescent="0.3">
      <c r="A158" s="71">
        <v>5</v>
      </c>
      <c r="B158" s="70"/>
      <c r="C158" s="71"/>
      <c r="D158" s="71"/>
      <c r="E158" s="71"/>
      <c r="F158" s="72"/>
      <c r="G158" s="63"/>
      <c r="H158" s="73"/>
      <c r="I158" s="79"/>
      <c r="J158" s="74"/>
      <c r="K158" s="79"/>
      <c r="L158" s="75"/>
      <c r="M158" s="79"/>
      <c r="N158" s="75"/>
      <c r="O158" s="79"/>
      <c r="P158" s="75"/>
      <c r="Q158" s="79"/>
      <c r="R158" s="75"/>
      <c r="S158" s="79"/>
      <c r="T158" s="76"/>
      <c r="U158" s="94"/>
      <c r="W158" s="102"/>
      <c r="X158" s="100"/>
      <c r="Y158" s="101"/>
      <c r="Z158" s="102">
        <f t="shared" si="43"/>
        <v>0</v>
      </c>
      <c r="AA158" s="100">
        <f>RANK(Z158,$Z$9:$Z$185)</f>
        <v>16</v>
      </c>
    </row>
    <row r="159" spans="1:27" ht="24.95" customHeight="1" thickBot="1" x14ac:dyDescent="0.3">
      <c r="O159" s="183" t="s">
        <v>165</v>
      </c>
      <c r="P159" s="184"/>
      <c r="Q159" s="184"/>
      <c r="R159" s="184"/>
      <c r="S159" s="89"/>
      <c r="T159" s="88">
        <f>SUM(LARGE(T154:T158,{1,2,3}))</f>
        <v>315</v>
      </c>
      <c r="W159" s="102"/>
      <c r="X159" s="100"/>
      <c r="Y159" s="101"/>
      <c r="Z159" s="102"/>
      <c r="AA159" s="100"/>
    </row>
    <row r="160" spans="1:27" ht="15.75" thickBot="1" x14ac:dyDescent="0.3">
      <c r="W160" s="102"/>
      <c r="X160" s="100"/>
      <c r="Y160" s="101"/>
      <c r="Z160" s="102"/>
      <c r="AA160" s="100"/>
    </row>
    <row r="161" spans="1:27" ht="21.75" thickBot="1" x14ac:dyDescent="0.35">
      <c r="B161" s="185" t="s">
        <v>38</v>
      </c>
      <c r="C161" s="186"/>
      <c r="D161" s="90">
        <f>T149+T159</f>
        <v>631</v>
      </c>
      <c r="H161" s="92" t="s">
        <v>7</v>
      </c>
      <c r="I161" s="87"/>
      <c r="J161" s="90">
        <f>' ком зачет многоборье'!E16</f>
        <v>5</v>
      </c>
      <c r="W161" s="102"/>
      <c r="X161" s="100"/>
      <c r="Y161" s="101"/>
      <c r="Z161" s="102"/>
      <c r="AA161" s="100"/>
    </row>
    <row r="162" spans="1:27" ht="59.25" customHeight="1" x14ac:dyDescent="0.25">
      <c r="W162" s="102"/>
      <c r="X162" s="100"/>
      <c r="Y162" s="101"/>
      <c r="Z162" s="102"/>
      <c r="AA162" s="100"/>
    </row>
    <row r="163" spans="1:27" ht="20.100000000000001" customHeight="1" x14ac:dyDescent="0.3">
      <c r="A163" s="200" t="s">
        <v>40</v>
      </c>
      <c r="B163" s="200"/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W163" s="102"/>
      <c r="X163" s="100"/>
      <c r="Z163" s="102"/>
      <c r="AA163" s="100"/>
    </row>
    <row r="164" spans="1:27" ht="20.100000000000001" customHeight="1" x14ac:dyDescent="0.3">
      <c r="A164" s="200" t="s">
        <v>42</v>
      </c>
      <c r="B164" s="200"/>
      <c r="C164" s="200"/>
      <c r="D164" s="200"/>
      <c r="E164" s="200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W164" s="102"/>
      <c r="X164" s="100"/>
      <c r="Z164" s="102"/>
      <c r="AA164" s="100"/>
    </row>
    <row r="165" spans="1:27" ht="20.100000000000001" customHeight="1" x14ac:dyDescent="0.3">
      <c r="A165" s="81"/>
      <c r="B165" s="81"/>
      <c r="C165" s="81"/>
      <c r="D165" s="86" t="s">
        <v>41</v>
      </c>
      <c r="E165" s="86"/>
      <c r="F165" s="209" t="s">
        <v>83</v>
      </c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81"/>
      <c r="T165" s="81"/>
      <c r="W165" s="102"/>
      <c r="X165" s="100"/>
      <c r="Y165" s="99"/>
      <c r="Z165" s="102"/>
      <c r="AA165" s="100"/>
    </row>
    <row r="166" spans="1:27" ht="9" customHeight="1" x14ac:dyDescent="0.25">
      <c r="M166" s="30"/>
      <c r="W166" s="102"/>
      <c r="X166" s="100"/>
      <c r="Z166" s="102"/>
      <c r="AA166" s="100"/>
    </row>
    <row r="167" spans="1:27" ht="15" customHeight="1" x14ac:dyDescent="0.25">
      <c r="B167" s="8">
        <v>44349</v>
      </c>
      <c r="C167" s="8"/>
      <c r="D167" s="8"/>
      <c r="E167" s="8"/>
      <c r="L167" s="85" t="s">
        <v>39</v>
      </c>
      <c r="O167" s="85"/>
      <c r="Q167" s="85"/>
      <c r="R167" s="85"/>
      <c r="W167" s="102"/>
      <c r="X167" s="100"/>
      <c r="Z167" s="102"/>
      <c r="AA167" s="100"/>
    </row>
    <row r="168" spans="1:27" ht="16.5" customHeight="1" x14ac:dyDescent="0.25">
      <c r="A168" s="196" t="s">
        <v>0</v>
      </c>
      <c r="B168" s="190" t="s">
        <v>1</v>
      </c>
      <c r="C168" s="197" t="s">
        <v>35</v>
      </c>
      <c r="D168" s="187" t="s">
        <v>30</v>
      </c>
      <c r="E168" s="187" t="s">
        <v>31</v>
      </c>
      <c r="F168" s="196" t="s">
        <v>3</v>
      </c>
      <c r="G168" s="187" t="s">
        <v>8</v>
      </c>
      <c r="H168" s="190" t="s">
        <v>21</v>
      </c>
      <c r="I168" s="190"/>
      <c r="J168" s="191" t="s">
        <v>20</v>
      </c>
      <c r="K168" s="191"/>
      <c r="L168" s="192" t="s">
        <v>4</v>
      </c>
      <c r="M168" s="193"/>
      <c r="N168" s="181" t="s">
        <v>22</v>
      </c>
      <c r="O168" s="181"/>
      <c r="P168" s="192" t="s">
        <v>5</v>
      </c>
      <c r="Q168" s="193"/>
      <c r="R168" s="181" t="s">
        <v>23</v>
      </c>
      <c r="S168" s="181"/>
      <c r="T168" s="182" t="s">
        <v>43</v>
      </c>
      <c r="U168" s="182" t="s">
        <v>44</v>
      </c>
      <c r="W168" s="102"/>
      <c r="X168" s="100"/>
      <c r="Z168" s="102"/>
      <c r="AA168" s="100"/>
    </row>
    <row r="169" spans="1:27" ht="23.25" customHeight="1" x14ac:dyDescent="0.25">
      <c r="A169" s="196"/>
      <c r="B169" s="190"/>
      <c r="C169" s="198"/>
      <c r="D169" s="188"/>
      <c r="E169" s="188"/>
      <c r="F169" s="196"/>
      <c r="G169" s="188"/>
      <c r="H169" s="190"/>
      <c r="I169" s="190"/>
      <c r="J169" s="191"/>
      <c r="K169" s="191"/>
      <c r="L169" s="194"/>
      <c r="M169" s="195"/>
      <c r="N169" s="181"/>
      <c r="O169" s="181"/>
      <c r="P169" s="194"/>
      <c r="Q169" s="195"/>
      <c r="R169" s="181"/>
      <c r="S169" s="181"/>
      <c r="T169" s="182"/>
      <c r="U169" s="182"/>
      <c r="W169" s="102"/>
      <c r="X169" s="100"/>
      <c r="Z169" s="102"/>
      <c r="AA169" s="100"/>
    </row>
    <row r="170" spans="1:27" x14ac:dyDescent="0.25">
      <c r="A170" s="196"/>
      <c r="B170" s="190"/>
      <c r="C170" s="199"/>
      <c r="D170" s="189"/>
      <c r="E170" s="189"/>
      <c r="F170" s="196"/>
      <c r="G170" s="189"/>
      <c r="H170" s="79" t="s">
        <v>32</v>
      </c>
      <c r="I170" s="79" t="s">
        <v>9</v>
      </c>
      <c r="J170" s="80" t="s">
        <v>32</v>
      </c>
      <c r="K170" s="80" t="s">
        <v>9</v>
      </c>
      <c r="L170" s="80" t="s">
        <v>32</v>
      </c>
      <c r="M170" s="80" t="s">
        <v>9</v>
      </c>
      <c r="N170" s="80" t="s">
        <v>32</v>
      </c>
      <c r="O170" s="80" t="s">
        <v>9</v>
      </c>
      <c r="P170" s="80" t="s">
        <v>32</v>
      </c>
      <c r="Q170" s="80" t="s">
        <v>9</v>
      </c>
      <c r="R170" s="80" t="s">
        <v>32</v>
      </c>
      <c r="S170" s="80" t="s">
        <v>9</v>
      </c>
      <c r="T170" s="182"/>
      <c r="U170" s="182"/>
      <c r="W170" s="102"/>
      <c r="X170" s="100"/>
      <c r="Z170" s="102"/>
      <c r="AA170" s="100"/>
    </row>
    <row r="171" spans="1:27" ht="21" customHeight="1" x14ac:dyDescent="0.25">
      <c r="A171" s="71">
        <v>1</v>
      </c>
      <c r="B171" s="70" t="s">
        <v>177</v>
      </c>
      <c r="C171" s="71" t="s">
        <v>36</v>
      </c>
      <c r="D171" s="71" t="s">
        <v>105</v>
      </c>
      <c r="E171" s="71">
        <v>22</v>
      </c>
      <c r="F171" s="72">
        <v>39256</v>
      </c>
      <c r="G171" s="63">
        <f t="shared" ref="G171:G173" si="46">DATEDIF(F171,$B$5,"y")</f>
        <v>13</v>
      </c>
      <c r="H171" s="73"/>
      <c r="I171" s="79">
        <f>IF(G171=15,VLOOKUP(H171,'Бег 1000 м'!$A$2:$B$200,2,1),IF(G171=14,VLOOKUP(H171,'Бег 1000 м'!$D$2:$E$200,2,1),IF(G171=13,VLOOKUP(H171,'Бег 1000 м'!$G$2:$H$200,2,1),IF(G171=12,VLOOKUP(H171,'Бег 1000 м'!$J$2:$K$200,2,1),""))))</f>
        <v>0</v>
      </c>
      <c r="J171" s="74">
        <v>8.4</v>
      </c>
      <c r="K171" s="79">
        <f>IF(G171=15,VLOOKUP(J171,'Бег 60 м'!$A$2:$B$74,2,1),IF(G171=14,VLOOKUP(J171,'Бег 60 м'!$D$2:$E$74,2,1),IF(G171=13,VLOOKUP(J171,'Бег 60 м'!$G$2:$H$74,2,1),IF(G171=12,VLOOKUP(J171,'Бег 60 м'!$J$2:$K$74,2,1),""))))</f>
        <v>58</v>
      </c>
      <c r="L171" s="75">
        <v>16</v>
      </c>
      <c r="M171" s="79">
        <f>IF(G171=15,VLOOKUP(L171,'Подт Отж'!$A$2:$B$72,2,1),IF(G171=14,VLOOKUP(L171,'Подт Отж'!$D$2:$E$72,2,1),IF(G171=13,VLOOKUP(L171,'Подт Отж'!$G$2:$H$72,2,1),IF(G171=12,VLOOKUP(L171,'Подт Отж'!$J$2:$K$72,2,1),""))))</f>
        <v>58</v>
      </c>
      <c r="N171" s="75">
        <v>29</v>
      </c>
      <c r="O171" s="79">
        <f>IF(G171=15,VLOOKUP(N171,'Подъем туловища'!$A$2:$B$72,2,1),IF(G171=14,VLOOKUP(N171,'Подъем туловища'!$D$2:$E$72,2,1),IF(G171=13,VLOOKUP(N171,'Подъем туловища'!$G$2:$H$72,2,1),IF(G171=12,VLOOKUP(N171,'Подъем туловища'!$J$2:$K$72,2,1),""))))</f>
        <v>36</v>
      </c>
      <c r="P171" s="75">
        <v>9</v>
      </c>
      <c r="Q171" s="79">
        <f>IF(G171=15,VLOOKUP(P171,'Наклон вперед'!$A$2:$B$72,2,1),IF(G171=14,VLOOKUP(P171,'Наклон вперед'!$D$2:$E$72,2,1),IF(G171=13,VLOOKUP(P171,'Наклон вперед'!$G$2:$H$72,2,1),IF(G171=12,VLOOKUP(P171,'Наклон вперед'!$J$2:$K$72,2,1),""))))</f>
        <v>28</v>
      </c>
      <c r="R171" s="75">
        <v>233</v>
      </c>
      <c r="S171" s="79">
        <f>IF(G171=15,VLOOKUP(R171,'Прыжок с места'!$A$2:$B$72,2,1),IF(G171=14,VLOOKUP(R171,'Прыжок с места'!$D$2:$E$72,2,1),IF(G171=13,VLOOKUP(R171,'Прыжок с места'!$G$2:$H$72,2,1),IF(G171=12,VLOOKUP(R171,'Прыжок с места'!$J$2:$K$72,2,1),""))))</f>
        <v>56</v>
      </c>
      <c r="T171" s="76">
        <f>SUM(I171,K171,M171,O171,Q171,S171,)</f>
        <v>236</v>
      </c>
      <c r="U171" s="94">
        <f>X171</f>
        <v>1</v>
      </c>
      <c r="W171" s="102">
        <f>T171</f>
        <v>236</v>
      </c>
      <c r="X171" s="100">
        <f>RANK(W171,$W$9:$W$185)</f>
        <v>1</v>
      </c>
      <c r="Y171" s="101"/>
      <c r="Z171" s="102"/>
      <c r="AA171" s="100"/>
    </row>
    <row r="172" spans="1:27" ht="21" customHeight="1" x14ac:dyDescent="0.25">
      <c r="A172" s="71">
        <v>2</v>
      </c>
      <c r="B172" s="70" t="s">
        <v>178</v>
      </c>
      <c r="C172" s="71" t="s">
        <v>36</v>
      </c>
      <c r="D172" s="71" t="s">
        <v>105</v>
      </c>
      <c r="E172" s="71">
        <v>23</v>
      </c>
      <c r="F172" s="72">
        <v>39374</v>
      </c>
      <c r="G172" s="63">
        <f t="shared" si="46"/>
        <v>13</v>
      </c>
      <c r="H172" s="73"/>
      <c r="I172" s="79">
        <f>IF(G172=15,VLOOKUP(H172,'Бег 1000 м'!$A$2:$B$200,2,1),IF(G172=14,VLOOKUP(H172,'Бег 1000 м'!$D$2:$E$200,2,1),IF(G172=13,VLOOKUP(H172,'Бег 1000 м'!$G$2:$H$200,2,1),IF(G172=12,VLOOKUP(H172,'Бег 1000 м'!$J$2:$K$200,2,1),""))))</f>
        <v>0</v>
      </c>
      <c r="J172" s="74">
        <v>8.6</v>
      </c>
      <c r="K172" s="79">
        <f>IF(G172=15,VLOOKUP(J172,'Бег 60 м'!$A$2:$B$74,2,1),IF(G172=14,VLOOKUP(J172,'Бег 60 м'!$D$2:$E$74,2,1),IF(G172=13,VLOOKUP(J172,'Бег 60 м'!$G$2:$H$74,2,1),IF(G172=12,VLOOKUP(J172,'Бег 60 м'!$J$2:$K$74,2,1),""))))</f>
        <v>54</v>
      </c>
      <c r="L172" s="75">
        <v>10</v>
      </c>
      <c r="M172" s="79">
        <f>IF(G172=15,VLOOKUP(L172,'Подт Отж'!$A$2:$B$72,2,1),IF(G172=14,VLOOKUP(L172,'Подт Отж'!$D$2:$E$72,2,1),IF(G172=13,VLOOKUP(L172,'Подт Отж'!$G$2:$H$72,2,1),IF(G172=12,VLOOKUP(L172,'Подт Отж'!$J$2:$K$72,2,1),""))))</f>
        <v>38</v>
      </c>
      <c r="N172" s="75">
        <v>25</v>
      </c>
      <c r="O172" s="79">
        <f>IF(G172=15,VLOOKUP(N172,'Подъем туловища'!$A$2:$B$72,2,1),IF(G172=14,VLOOKUP(N172,'Подъем туловища'!$D$2:$E$72,2,1),IF(G172=13,VLOOKUP(N172,'Подъем туловища'!$G$2:$H$72,2,1),IF(G172=12,VLOOKUP(N172,'Подъем туловища'!$J$2:$K$72,2,1),""))))</f>
        <v>28</v>
      </c>
      <c r="P172" s="75">
        <v>3</v>
      </c>
      <c r="Q172" s="79">
        <f>IF(G172=15,VLOOKUP(P172,'Наклон вперед'!$A$2:$B$72,2,1),IF(G172=14,VLOOKUP(P172,'Наклон вперед'!$D$2:$E$72,2,1),IF(G172=13,VLOOKUP(P172,'Наклон вперед'!$G$2:$H$72,2,1),IF(G172=12,VLOOKUP(P172,'Наклон вперед'!$J$2:$K$72,2,1),""))))</f>
        <v>16</v>
      </c>
      <c r="R172" s="75">
        <v>223</v>
      </c>
      <c r="S172" s="79">
        <f>IF(G172=15,VLOOKUP(R172,'Прыжок с места'!$A$2:$B$72,2,1),IF(G172=14,VLOOKUP(R172,'Прыжок с места'!$D$2:$E$72,2,1),IF(G172=13,VLOOKUP(R172,'Прыжок с места'!$G$2:$H$72,2,1),IF(G172=12,VLOOKUP(R172,'Прыжок с места'!$J$2:$K$72,2,1),""))))</f>
        <v>48</v>
      </c>
      <c r="T172" s="76">
        <f t="shared" ref="T172:T173" si="47">SUM(I172,K172,M172,O172,Q172,S172,)</f>
        <v>184</v>
      </c>
      <c r="U172" s="94">
        <f t="shared" ref="U172:U173" si="48">X172</f>
        <v>4</v>
      </c>
      <c r="W172" s="102">
        <f t="shared" ref="W172:W175" si="49">T172</f>
        <v>184</v>
      </c>
      <c r="X172" s="100">
        <f>RANK(W172,$W$9:$W$185)</f>
        <v>4</v>
      </c>
      <c r="Y172" s="101"/>
      <c r="Z172" s="102"/>
      <c r="AA172" s="100"/>
    </row>
    <row r="173" spans="1:27" ht="21" customHeight="1" x14ac:dyDescent="0.25">
      <c r="A173" s="71">
        <v>3</v>
      </c>
      <c r="B173" s="70" t="s">
        <v>179</v>
      </c>
      <c r="C173" s="71" t="s">
        <v>36</v>
      </c>
      <c r="D173" s="71" t="s">
        <v>105</v>
      </c>
      <c r="E173" s="71">
        <v>24</v>
      </c>
      <c r="F173" s="72">
        <v>39383</v>
      </c>
      <c r="G173" s="63">
        <f t="shared" si="46"/>
        <v>13</v>
      </c>
      <c r="H173" s="73"/>
      <c r="I173" s="79">
        <f>IF(G173=15,VLOOKUP(H173,'Бег 1000 м'!$A$2:$B$200,2,1),IF(G173=14,VLOOKUP(H173,'Бег 1000 м'!$D$2:$E$200,2,1),IF(G173=13,VLOOKUP(H173,'Бег 1000 м'!$G$2:$H$200,2,1),IF(G173=12,VLOOKUP(H173,'Бег 1000 м'!$J$2:$K$200,2,1),""))))</f>
        <v>0</v>
      </c>
      <c r="J173" s="74">
        <v>8.6999999999999993</v>
      </c>
      <c r="K173" s="79">
        <f>IF(G173=15,VLOOKUP(J173,'Бег 60 м'!$A$2:$B$74,2,1),IF(G173=14,VLOOKUP(J173,'Бег 60 м'!$D$2:$E$74,2,1),IF(G173=13,VLOOKUP(J173,'Бег 60 м'!$G$2:$H$74,2,1),IF(G173=12,VLOOKUP(J173,'Бег 60 м'!$J$2:$K$74,2,1),""))))</f>
        <v>52</v>
      </c>
      <c r="L173" s="75">
        <v>7</v>
      </c>
      <c r="M173" s="79">
        <f>IF(G173=15,VLOOKUP(L173,'Подт Отж'!$A$2:$B$72,2,1),IF(G173=14,VLOOKUP(L173,'Подт Отж'!$D$2:$E$72,2,1),IF(G173=13,VLOOKUP(L173,'Подт Отж'!$G$2:$H$72,2,1),IF(G173=12,VLOOKUP(L173,'Подт Отж'!$J$2:$K$72,2,1),""))))</f>
        <v>26</v>
      </c>
      <c r="N173" s="75">
        <v>25</v>
      </c>
      <c r="O173" s="79">
        <f>IF(G173=15,VLOOKUP(N173,'Подъем туловища'!$A$2:$B$72,2,1),IF(G173=14,VLOOKUP(N173,'Подъем туловища'!$D$2:$E$72,2,1),IF(G173=13,VLOOKUP(N173,'Подъем туловища'!$G$2:$H$72,2,1),IF(G173=12,VLOOKUP(N173,'Подъем туловища'!$J$2:$K$72,2,1),""))))</f>
        <v>28</v>
      </c>
      <c r="P173" s="75">
        <v>6</v>
      </c>
      <c r="Q173" s="79">
        <f>IF(G173=15,VLOOKUP(P173,'Наклон вперед'!$A$2:$B$72,2,1),IF(G173=14,VLOOKUP(P173,'Наклон вперед'!$D$2:$E$72,2,1),IF(G173=13,VLOOKUP(P173,'Наклон вперед'!$G$2:$H$72,2,1),IF(G173=12,VLOOKUP(P173,'Наклон вперед'!$J$2:$K$72,2,1),""))))</f>
        <v>22</v>
      </c>
      <c r="R173" s="75">
        <v>220</v>
      </c>
      <c r="S173" s="79">
        <f>IF(G173=15,VLOOKUP(R173,'Прыжок с места'!$A$2:$B$72,2,1),IF(G173=14,VLOOKUP(R173,'Прыжок с места'!$D$2:$E$72,2,1),IF(G173=13,VLOOKUP(R173,'Прыжок с места'!$G$2:$H$72,2,1),IF(G173=12,VLOOKUP(R173,'Прыжок с места'!$J$2:$K$72,2,1),""))))</f>
        <v>45</v>
      </c>
      <c r="T173" s="76">
        <f t="shared" si="47"/>
        <v>173</v>
      </c>
      <c r="U173" s="94">
        <f t="shared" si="48"/>
        <v>6</v>
      </c>
      <c r="W173" s="102">
        <f t="shared" si="49"/>
        <v>173</v>
      </c>
      <c r="X173" s="100">
        <f>RANK(W173,$W$9:$W$185)</f>
        <v>6</v>
      </c>
      <c r="Y173" s="101"/>
      <c r="Z173" s="102"/>
      <c r="AA173" s="100"/>
    </row>
    <row r="174" spans="1:27" ht="21" customHeight="1" x14ac:dyDescent="0.25">
      <c r="A174" s="71">
        <v>4</v>
      </c>
      <c r="B174" s="70"/>
      <c r="C174" s="71"/>
      <c r="D174" s="71"/>
      <c r="E174" s="71"/>
      <c r="F174" s="72"/>
      <c r="G174" s="63"/>
      <c r="H174" s="73"/>
      <c r="I174" s="79"/>
      <c r="J174" s="74"/>
      <c r="K174" s="79"/>
      <c r="L174" s="75"/>
      <c r="M174" s="79"/>
      <c r="N174" s="75"/>
      <c r="O174" s="79"/>
      <c r="P174" s="75"/>
      <c r="Q174" s="79"/>
      <c r="R174" s="75"/>
      <c r="S174" s="79"/>
      <c r="T174" s="76"/>
      <c r="U174" s="94"/>
      <c r="W174" s="102">
        <f t="shared" si="49"/>
        <v>0</v>
      </c>
      <c r="X174" s="100">
        <f>RANK(W174,$W$9:$W$185)</f>
        <v>15</v>
      </c>
      <c r="Y174" s="101"/>
      <c r="Z174" s="102"/>
      <c r="AA174" s="100"/>
    </row>
    <row r="175" spans="1:27" ht="21" customHeight="1" thickBot="1" x14ac:dyDescent="0.3">
      <c r="A175" s="71">
        <v>5</v>
      </c>
      <c r="B175" s="70"/>
      <c r="C175" s="71"/>
      <c r="D175" s="71"/>
      <c r="E175" s="71"/>
      <c r="F175" s="72"/>
      <c r="G175" s="63"/>
      <c r="H175" s="73"/>
      <c r="I175" s="79"/>
      <c r="J175" s="74"/>
      <c r="K175" s="79"/>
      <c r="L175" s="75"/>
      <c r="M175" s="79"/>
      <c r="N175" s="75"/>
      <c r="O175" s="79"/>
      <c r="P175" s="75"/>
      <c r="Q175" s="79"/>
      <c r="R175" s="75"/>
      <c r="S175" s="79"/>
      <c r="T175" s="76"/>
      <c r="U175" s="94"/>
      <c r="W175" s="102">
        <f t="shared" si="49"/>
        <v>0</v>
      </c>
      <c r="X175" s="100">
        <f>RANK(W175,$W$9:$W$185)</f>
        <v>15</v>
      </c>
      <c r="Y175" s="101"/>
      <c r="Z175" s="102"/>
      <c r="AA175" s="100"/>
    </row>
    <row r="176" spans="1:27" ht="24.95" customHeight="1" thickBot="1" x14ac:dyDescent="0.3">
      <c r="K176" s="29"/>
      <c r="O176" s="183" t="s">
        <v>165</v>
      </c>
      <c r="P176" s="184"/>
      <c r="Q176" s="184"/>
      <c r="R176" s="184"/>
      <c r="S176" s="89"/>
      <c r="T176" s="88">
        <f>SUM(LARGE(T171:T175,{1,2,3}))</f>
        <v>593</v>
      </c>
      <c r="W176" s="102"/>
      <c r="X176" s="100"/>
      <c r="Y176" s="101"/>
      <c r="Z176" s="102"/>
      <c r="AA176" s="100"/>
    </row>
    <row r="177" spans="1:27" x14ac:dyDescent="0.25">
      <c r="W177" s="102"/>
      <c r="X177" s="100"/>
      <c r="Y177" s="101"/>
      <c r="Z177" s="102"/>
      <c r="AA177" s="100"/>
    </row>
    <row r="178" spans="1:27" ht="15" customHeight="1" x14ac:dyDescent="0.25">
      <c r="A178" s="196" t="s">
        <v>0</v>
      </c>
      <c r="B178" s="190" t="s">
        <v>1</v>
      </c>
      <c r="C178" s="197" t="s">
        <v>35</v>
      </c>
      <c r="D178" s="187" t="s">
        <v>30</v>
      </c>
      <c r="E178" s="187" t="s">
        <v>31</v>
      </c>
      <c r="F178" s="196" t="s">
        <v>3</v>
      </c>
      <c r="G178" s="187" t="s">
        <v>8</v>
      </c>
      <c r="H178" s="190" t="s">
        <v>21</v>
      </c>
      <c r="I178" s="190"/>
      <c r="J178" s="191" t="s">
        <v>20</v>
      </c>
      <c r="K178" s="191"/>
      <c r="L178" s="192" t="s">
        <v>29</v>
      </c>
      <c r="M178" s="193"/>
      <c r="N178" s="181" t="s">
        <v>22</v>
      </c>
      <c r="O178" s="181"/>
      <c r="P178" s="192" t="s">
        <v>5</v>
      </c>
      <c r="Q178" s="193"/>
      <c r="R178" s="181" t="s">
        <v>23</v>
      </c>
      <c r="S178" s="181"/>
      <c r="T178" s="182" t="s">
        <v>43</v>
      </c>
      <c r="U178" s="182" t="s">
        <v>44</v>
      </c>
      <c r="W178" s="102"/>
      <c r="X178" s="100"/>
      <c r="Y178" s="101"/>
      <c r="Z178" s="102"/>
      <c r="AA178" s="100"/>
    </row>
    <row r="179" spans="1:27" ht="20.25" customHeight="1" x14ac:dyDescent="0.25">
      <c r="A179" s="196"/>
      <c r="B179" s="190"/>
      <c r="C179" s="198"/>
      <c r="D179" s="188"/>
      <c r="E179" s="188"/>
      <c r="F179" s="196"/>
      <c r="G179" s="188"/>
      <c r="H179" s="190"/>
      <c r="I179" s="190"/>
      <c r="J179" s="191"/>
      <c r="K179" s="191"/>
      <c r="L179" s="194"/>
      <c r="M179" s="195"/>
      <c r="N179" s="181"/>
      <c r="O179" s="181"/>
      <c r="P179" s="194"/>
      <c r="Q179" s="195"/>
      <c r="R179" s="181"/>
      <c r="S179" s="181"/>
      <c r="T179" s="182"/>
      <c r="U179" s="182"/>
      <c r="W179" s="102"/>
      <c r="X179" s="100"/>
      <c r="Y179" s="101"/>
      <c r="Z179" s="102"/>
      <c r="AA179" s="100"/>
    </row>
    <row r="180" spans="1:27" x14ac:dyDescent="0.25">
      <c r="A180" s="196"/>
      <c r="B180" s="190"/>
      <c r="C180" s="199"/>
      <c r="D180" s="189"/>
      <c r="E180" s="189"/>
      <c r="F180" s="196"/>
      <c r="G180" s="189"/>
      <c r="H180" s="79" t="s">
        <v>32</v>
      </c>
      <c r="I180" s="79" t="s">
        <v>9</v>
      </c>
      <c r="J180" s="80" t="s">
        <v>32</v>
      </c>
      <c r="K180" s="80" t="s">
        <v>9</v>
      </c>
      <c r="L180" s="80" t="s">
        <v>32</v>
      </c>
      <c r="M180" s="80" t="s">
        <v>9</v>
      </c>
      <c r="N180" s="80" t="s">
        <v>32</v>
      </c>
      <c r="O180" s="80" t="s">
        <v>9</v>
      </c>
      <c r="P180" s="80" t="s">
        <v>32</v>
      </c>
      <c r="Q180" s="80" t="s">
        <v>9</v>
      </c>
      <c r="R180" s="80" t="s">
        <v>32</v>
      </c>
      <c r="S180" s="80" t="s">
        <v>9</v>
      </c>
      <c r="T180" s="182"/>
      <c r="U180" s="182"/>
      <c r="W180" s="102"/>
      <c r="X180" s="100"/>
      <c r="Y180" s="101"/>
      <c r="Z180" s="102"/>
      <c r="AA180" s="100"/>
    </row>
    <row r="181" spans="1:27" ht="21" customHeight="1" x14ac:dyDescent="0.25">
      <c r="A181" s="71">
        <v>1</v>
      </c>
      <c r="B181" s="70" t="s">
        <v>174</v>
      </c>
      <c r="C181" s="71" t="s">
        <v>37</v>
      </c>
      <c r="D181" s="71" t="s">
        <v>105</v>
      </c>
      <c r="E181" s="71">
        <v>19</v>
      </c>
      <c r="F181" s="72">
        <v>39268</v>
      </c>
      <c r="G181" s="63">
        <f t="shared" ref="G181:G183" si="50">DATEDIF(F181,$B$5,"y")</f>
        <v>13</v>
      </c>
      <c r="H181" s="73"/>
      <c r="I181" s="79">
        <f>IF(G181=15,VLOOKUP(H181,'Бег 1000 м'!$N$2:$O$194,2,1),IF(G181=14,VLOOKUP(H181,'Бег 1000 м'!$Q$2:$R$194,2,1),IF(G181=13,VLOOKUP(H181,'Бег 1000 м'!$T$2:$U$204,2,1),IF(G181=12,VLOOKUP(H181,'Бег 1000 м'!$W$2:$X$214,2,1),""))))</f>
        <v>0</v>
      </c>
      <c r="J181" s="74">
        <v>9.8000000000000007</v>
      </c>
      <c r="K181" s="79">
        <f>IF(G181=15,VLOOKUP(J181,'Бег 60 м'!$M$2:$N$74,2,1),IF(G181=14,VLOOKUP(J181,'Бег 60 м'!$P$2:$Q$74,2,1),IF(G181=13,VLOOKUP(J181,'Бег 60 м'!$S$2:$T$74,2,1),IF(G181=12,VLOOKUP(J181,'Бег 60 м'!$V$2:$W$74,2,1),""))))</f>
        <v>41</v>
      </c>
      <c r="L181" s="75">
        <v>0</v>
      </c>
      <c r="M181" s="79">
        <f>IF(G181=15,VLOOKUP(L181,'Подт Отж'!$N$2:$O$72,2,1),IF(G181=14,VLOOKUP(L181,'Подт Отж'!$Q$2:$R$72,2,1),IF(G181=13,VLOOKUP(L181,'Подт Отж'!$T$2:$U$72,2,1),IF(G181=12,VLOOKUP(L181,'Подт Отж'!$W$2:$X$72,2,1),""))))</f>
        <v>0</v>
      </c>
      <c r="N181" s="75">
        <v>15</v>
      </c>
      <c r="O181" s="79">
        <f>IF(G181=15,VLOOKUP(N181,'Подъем туловища'!$M$2:$N$72,2,1),IF(G181=14,VLOOKUP(N181,'Подъем туловища'!$P$2:$Q$72,2,1),IF(G181=13,VLOOKUP(N181,'Подъем туловища'!$S$2:$T$72,2,1),IF(G181=12,VLOOKUP(N181,'Подъем туловища'!$V$2:$W$72,2,1),""))))</f>
        <v>13</v>
      </c>
      <c r="P181" s="75">
        <v>2</v>
      </c>
      <c r="Q181" s="79">
        <f>IF(G181=15,VLOOKUP(P181,'Наклон вперед'!$M$2:$N$72,2,1),IF(G181=14,VLOOKUP(P181,'Наклон вперед'!$P$2:$Q$72,2,1),IF(G181=13,VLOOKUP(P181,'Наклон вперед'!$S$2:$T$72,2,1),IF(G181=12,VLOOKUP(P181,'Наклон вперед'!$V$2:$W$72,2,1),""))))</f>
        <v>8</v>
      </c>
      <c r="R181" s="75">
        <v>166</v>
      </c>
      <c r="S181" s="79">
        <f>IF(G181=15,VLOOKUP(R181,'Прыжок с места'!$M$2:$N$72,2,1),IF(G181=14,VLOOKUP(R181,'Прыжок с места'!$P$2:$Q$72,2,1),IF(G181=13,VLOOKUP(R181,'Прыжок с места'!$S$2:$T$72,2,1),IF(G181=12,VLOOKUP(R181,'Прыжок с места'!$V$2:$W$72,2,1),""))))</f>
        <v>21</v>
      </c>
      <c r="T181" s="76">
        <f>SUM(I181,K181,M181,O181,Q181,S181,)</f>
        <v>83</v>
      </c>
      <c r="U181" s="94">
        <f>AA181</f>
        <v>13</v>
      </c>
      <c r="W181" s="102"/>
      <c r="X181" s="100"/>
      <c r="Y181" s="101"/>
      <c r="Z181" s="102">
        <f t="shared" ref="Z181:Z185" si="51">T181</f>
        <v>83</v>
      </c>
      <c r="AA181" s="100">
        <f>RANK(Z181,$Z$9:$Z$185)</f>
        <v>13</v>
      </c>
    </row>
    <row r="182" spans="1:27" ht="21" customHeight="1" x14ac:dyDescent="0.25">
      <c r="A182" s="71">
        <v>2</v>
      </c>
      <c r="B182" s="70" t="s">
        <v>175</v>
      </c>
      <c r="C182" s="71" t="s">
        <v>37</v>
      </c>
      <c r="D182" s="71" t="s">
        <v>105</v>
      </c>
      <c r="E182" s="71">
        <v>20</v>
      </c>
      <c r="F182" s="72">
        <v>39250</v>
      </c>
      <c r="G182" s="63">
        <f t="shared" si="50"/>
        <v>13</v>
      </c>
      <c r="H182" s="73"/>
      <c r="I182" s="79">
        <f>IF(G182=15,VLOOKUP(H182,'Бег 1000 м'!$N$2:$O$194,2,1),IF(G182=14,VLOOKUP(H182,'Бег 1000 м'!$Q$2:$R$194,2,1),IF(G182=13,VLOOKUP(H182,'Бег 1000 м'!$T$2:$U$204,2,1),IF(G182=12,VLOOKUP(H182,'Бег 1000 м'!$W$2:$X$214,2,1),""))))</f>
        <v>0</v>
      </c>
      <c r="J182" s="74">
        <v>10.199999999999999</v>
      </c>
      <c r="K182" s="79">
        <f>IF(G182=15,VLOOKUP(J182,'Бег 60 м'!$M$2:$N$74,2,1),IF(G182=14,VLOOKUP(J182,'Бег 60 м'!$P$2:$Q$74,2,1),IF(G182=13,VLOOKUP(J182,'Бег 60 м'!$S$2:$T$74,2,1),IF(G182=12,VLOOKUP(J182,'Бег 60 м'!$V$2:$W$74,2,1),""))))</f>
        <v>33</v>
      </c>
      <c r="L182" s="75">
        <v>1</v>
      </c>
      <c r="M182" s="79">
        <f>IF(G182=15,VLOOKUP(L182,'Подт Отж'!$N$2:$O$72,2,1),IF(G182=14,VLOOKUP(L182,'Подт Отж'!$Q$2:$R$72,2,1),IF(G182=13,VLOOKUP(L182,'Подт Отж'!$T$2:$U$72,2,1),IF(G182=12,VLOOKUP(L182,'Подт Отж'!$W$2:$X$72,2,1),""))))</f>
        <v>0</v>
      </c>
      <c r="N182" s="75">
        <v>24</v>
      </c>
      <c r="O182" s="79">
        <f>IF(G182=15,VLOOKUP(N182,'Подъем туловища'!$M$2:$N$72,2,1),IF(G182=14,VLOOKUP(N182,'Подъем туловища'!$P$2:$Q$72,2,1),IF(G182=13,VLOOKUP(N182,'Подъем туловища'!$S$2:$T$72,2,1),IF(G182=12,VLOOKUP(N182,'Подъем туловища'!$V$2:$W$72,2,1),""))))</f>
        <v>27</v>
      </c>
      <c r="P182" s="75">
        <v>21</v>
      </c>
      <c r="Q182" s="79">
        <f>IF(G182=15,VLOOKUP(P182,'Наклон вперед'!$M$2:$N$72,2,1),IF(G182=14,VLOOKUP(P182,'Наклон вперед'!$P$2:$Q$72,2,1),IF(G182=13,VLOOKUP(P182,'Наклон вперед'!$S$2:$T$72,2,1),IF(G182=12,VLOOKUP(P182,'Наклон вперед'!$V$2:$W$72,2,1),""))))</f>
        <v>50</v>
      </c>
      <c r="R182" s="75">
        <v>150</v>
      </c>
      <c r="S182" s="79">
        <f>IF(G182=15,VLOOKUP(R182,'Прыжок с места'!$M$2:$N$72,2,1),IF(G182=14,VLOOKUP(R182,'Прыжок с места'!$P$2:$Q$72,2,1),IF(G182=13,VLOOKUP(R182,'Прыжок с места'!$S$2:$T$72,2,1),IF(G182=12,VLOOKUP(R182,'Прыжок с места'!$V$2:$W$72,2,1),""))))</f>
        <v>13</v>
      </c>
      <c r="T182" s="76">
        <f t="shared" ref="T182:T183" si="52">SUM(I182,K182,M182,O182,Q182,S182,)</f>
        <v>123</v>
      </c>
      <c r="U182" s="94">
        <f t="shared" ref="U182:U183" si="53">AA182</f>
        <v>6</v>
      </c>
      <c r="W182" s="102"/>
      <c r="X182" s="100"/>
      <c r="Y182" s="101"/>
      <c r="Z182" s="102">
        <f t="shared" si="51"/>
        <v>123</v>
      </c>
      <c r="AA182" s="100">
        <f>RANK(Z182,$Z$9:$Z$185)</f>
        <v>6</v>
      </c>
    </row>
    <row r="183" spans="1:27" ht="21" customHeight="1" x14ac:dyDescent="0.25">
      <c r="A183" s="71">
        <v>3</v>
      </c>
      <c r="B183" s="70" t="s">
        <v>176</v>
      </c>
      <c r="C183" s="71" t="s">
        <v>37</v>
      </c>
      <c r="D183" s="71" t="s">
        <v>105</v>
      </c>
      <c r="E183" s="71">
        <v>21</v>
      </c>
      <c r="F183" s="72">
        <v>39327</v>
      </c>
      <c r="G183" s="63">
        <f t="shared" si="50"/>
        <v>13</v>
      </c>
      <c r="H183" s="73"/>
      <c r="I183" s="79">
        <f>IF(G183=15,VLOOKUP(H183,'Бег 1000 м'!$N$2:$O$194,2,1),IF(G183=14,VLOOKUP(H183,'Бег 1000 м'!$Q$2:$R$194,2,1),IF(G183=13,VLOOKUP(H183,'Бег 1000 м'!$T$2:$U$204,2,1),IF(G183=12,VLOOKUP(H183,'Бег 1000 м'!$W$2:$X$214,2,1),""))))</f>
        <v>0</v>
      </c>
      <c r="J183" s="74">
        <v>9.1999999999999993</v>
      </c>
      <c r="K183" s="79">
        <f>IF(G183=15,VLOOKUP(J183,'Бег 60 м'!$M$2:$N$74,2,1),IF(G183=14,VLOOKUP(J183,'Бег 60 м'!$P$2:$Q$74,2,1),IF(G183=13,VLOOKUP(J183,'Бег 60 м'!$S$2:$T$74,2,1),IF(G183=12,VLOOKUP(J183,'Бег 60 м'!$V$2:$W$74,2,1),""))))</f>
        <v>54</v>
      </c>
      <c r="L183" s="75">
        <v>15</v>
      </c>
      <c r="M183" s="79">
        <f>IF(G183=15,VLOOKUP(L183,'Подт Отж'!$N$2:$O$72,2,1),IF(G183=14,VLOOKUP(L183,'Подт Отж'!$Q$2:$R$72,2,1),IF(G183=13,VLOOKUP(L183,'Подт Отж'!$T$2:$U$72,2,1),IF(G183=12,VLOOKUP(L183,'Подт Отж'!$W$2:$X$72,2,1),""))))</f>
        <v>18</v>
      </c>
      <c r="N183" s="75">
        <v>25</v>
      </c>
      <c r="O183" s="79">
        <f>IF(G183=15,VLOOKUP(N183,'Подъем туловища'!$M$2:$N$72,2,1),IF(G183=14,VLOOKUP(N183,'Подъем туловища'!$P$2:$Q$72,2,1),IF(G183=13,VLOOKUP(N183,'Подъем туловища'!$S$2:$T$72,2,1),IF(G183=12,VLOOKUP(N183,'Подъем туловища'!$V$2:$W$72,2,1),""))))</f>
        <v>29</v>
      </c>
      <c r="P183" s="75">
        <v>6</v>
      </c>
      <c r="Q183" s="79">
        <f>IF(G183=15,VLOOKUP(P183,'Наклон вперед'!$M$2:$N$72,2,1),IF(G183=14,VLOOKUP(P183,'Наклон вперед'!$P$2:$Q$72,2,1),IF(G183=13,VLOOKUP(P183,'Наклон вперед'!$S$2:$T$72,2,1),IF(G183=12,VLOOKUP(P183,'Наклон вперед'!$V$2:$W$72,2,1),""))))</f>
        <v>16</v>
      </c>
      <c r="R183" s="75">
        <v>182</v>
      </c>
      <c r="S183" s="79">
        <f>IF(G183=15,VLOOKUP(R183,'Прыжок с места'!$M$2:$N$72,2,1),IF(G183=14,VLOOKUP(R183,'Прыжок с места'!$P$2:$Q$72,2,1),IF(G183=13,VLOOKUP(R183,'Прыжок с места'!$S$2:$T$72,2,1),IF(G183=12,VLOOKUP(R183,'Прыжок с места'!$V$2:$W$72,2,1),""))))</f>
        <v>29</v>
      </c>
      <c r="T183" s="76">
        <f t="shared" si="52"/>
        <v>146</v>
      </c>
      <c r="U183" s="94">
        <f t="shared" si="53"/>
        <v>5</v>
      </c>
      <c r="W183" s="102"/>
      <c r="X183" s="100"/>
      <c r="Y183" s="101"/>
      <c r="Z183" s="102">
        <f t="shared" si="51"/>
        <v>146</v>
      </c>
      <c r="AA183" s="100">
        <f>RANK(Z183,$Z$9:$Z$185)</f>
        <v>5</v>
      </c>
    </row>
    <row r="184" spans="1:27" ht="21" customHeight="1" x14ac:dyDescent="0.25">
      <c r="A184" s="71">
        <v>4</v>
      </c>
      <c r="B184" s="70"/>
      <c r="C184" s="71"/>
      <c r="D184" s="71"/>
      <c r="E184" s="71"/>
      <c r="F184" s="72"/>
      <c r="G184" s="63"/>
      <c r="H184" s="73"/>
      <c r="I184" s="79"/>
      <c r="J184" s="74"/>
      <c r="K184" s="79"/>
      <c r="L184" s="75"/>
      <c r="M184" s="79"/>
      <c r="N184" s="75"/>
      <c r="O184" s="79"/>
      <c r="P184" s="75"/>
      <c r="Q184" s="79"/>
      <c r="R184" s="75"/>
      <c r="S184" s="79"/>
      <c r="T184" s="76"/>
      <c r="U184" s="94"/>
      <c r="W184" s="102"/>
      <c r="X184" s="100"/>
      <c r="Y184" s="101"/>
      <c r="Z184" s="102">
        <f t="shared" si="51"/>
        <v>0</v>
      </c>
      <c r="AA184" s="100">
        <f>RANK(Z184,$Z$9:$Z$185)</f>
        <v>16</v>
      </c>
    </row>
    <row r="185" spans="1:27" ht="21" customHeight="1" thickBot="1" x14ac:dyDescent="0.3">
      <c r="A185" s="71">
        <v>5</v>
      </c>
      <c r="B185" s="70"/>
      <c r="C185" s="71"/>
      <c r="D185" s="71"/>
      <c r="E185" s="71"/>
      <c r="F185" s="72"/>
      <c r="G185" s="63"/>
      <c r="H185" s="73"/>
      <c r="I185" s="79"/>
      <c r="J185" s="74"/>
      <c r="K185" s="79"/>
      <c r="L185" s="75"/>
      <c r="M185" s="79"/>
      <c r="N185" s="75"/>
      <c r="O185" s="79"/>
      <c r="P185" s="75"/>
      <c r="Q185" s="79"/>
      <c r="R185" s="75"/>
      <c r="S185" s="79"/>
      <c r="T185" s="76"/>
      <c r="U185" s="94"/>
      <c r="W185" s="102"/>
      <c r="X185" s="100"/>
      <c r="Y185" s="101"/>
      <c r="Z185" s="102">
        <f t="shared" si="51"/>
        <v>0</v>
      </c>
      <c r="AA185" s="100">
        <f>RANK(Z185,$Z$9:$Z$185)</f>
        <v>16</v>
      </c>
    </row>
    <row r="186" spans="1:27" ht="24.95" customHeight="1" thickBot="1" x14ac:dyDescent="0.3">
      <c r="O186" s="183" t="s">
        <v>165</v>
      </c>
      <c r="P186" s="184"/>
      <c r="Q186" s="184"/>
      <c r="R186" s="184"/>
      <c r="S186" s="89"/>
      <c r="T186" s="88">
        <f>SUM(LARGE(T181:T185,{1,2,3}))</f>
        <v>352</v>
      </c>
    </row>
    <row r="187" spans="1:27" ht="15.75" thickBot="1" x14ac:dyDescent="0.3"/>
    <row r="188" spans="1:27" ht="21.75" thickBot="1" x14ac:dyDescent="0.35">
      <c r="B188" s="185" t="s">
        <v>38</v>
      </c>
      <c r="C188" s="186"/>
      <c r="D188" s="90">
        <f>T176+T186</f>
        <v>945</v>
      </c>
      <c r="H188" s="92" t="s">
        <v>7</v>
      </c>
      <c r="I188" s="87"/>
      <c r="J188" s="90">
        <f>' ком зачет многоборье'!E17</f>
        <v>2</v>
      </c>
    </row>
  </sheetData>
  <sheetProtection sheet="1" objects="1" scenarios="1"/>
  <mergeCells count="259">
    <mergeCell ref="T178:T180"/>
    <mergeCell ref="U178:U180"/>
    <mergeCell ref="O186:R186"/>
    <mergeCell ref="B188:C188"/>
    <mergeCell ref="F178:F180"/>
    <mergeCell ref="G178:G180"/>
    <mergeCell ref="H178:I179"/>
    <mergeCell ref="J178:K179"/>
    <mergeCell ref="L178:M179"/>
    <mergeCell ref="N178:O179"/>
    <mergeCell ref="O176:R176"/>
    <mergeCell ref="A178:A180"/>
    <mergeCell ref="B178:B180"/>
    <mergeCell ref="C178:C180"/>
    <mergeCell ref="D178:D180"/>
    <mergeCell ref="E178:E180"/>
    <mergeCell ref="L168:M169"/>
    <mergeCell ref="N168:O169"/>
    <mergeCell ref="P168:Q169"/>
    <mergeCell ref="R168:S169"/>
    <mergeCell ref="P178:Q179"/>
    <mergeCell ref="R178:S179"/>
    <mergeCell ref="T168:T170"/>
    <mergeCell ref="U168:U170"/>
    <mergeCell ref="A168:A170"/>
    <mergeCell ref="B168:B170"/>
    <mergeCell ref="C168:C170"/>
    <mergeCell ref="D168:D170"/>
    <mergeCell ref="E168:E170"/>
    <mergeCell ref="F168:F170"/>
    <mergeCell ref="G168:G170"/>
    <mergeCell ref="H168:I169"/>
    <mergeCell ref="J168:K169"/>
    <mergeCell ref="O159:R159"/>
    <mergeCell ref="B161:C161"/>
    <mergeCell ref="A163:T163"/>
    <mergeCell ref="A164:T164"/>
    <mergeCell ref="F165:R165"/>
    <mergeCell ref="J151:K152"/>
    <mergeCell ref="L151:M152"/>
    <mergeCell ref="N151:O152"/>
    <mergeCell ref="P151:Q152"/>
    <mergeCell ref="R151:S152"/>
    <mergeCell ref="T151:T153"/>
    <mergeCell ref="U141:U143"/>
    <mergeCell ref="G141:G143"/>
    <mergeCell ref="H141:I142"/>
    <mergeCell ref="J141:K142"/>
    <mergeCell ref="L141:M142"/>
    <mergeCell ref="N141:O142"/>
    <mergeCell ref="P141:Q142"/>
    <mergeCell ref="O149:R149"/>
    <mergeCell ref="A151:A153"/>
    <mergeCell ref="B151:B153"/>
    <mergeCell ref="C151:C153"/>
    <mergeCell ref="D151:D153"/>
    <mergeCell ref="E151:E153"/>
    <mergeCell ref="F151:F153"/>
    <mergeCell ref="G151:G153"/>
    <mergeCell ref="H151:I152"/>
    <mergeCell ref="U151:U153"/>
    <mergeCell ref="A136:T136"/>
    <mergeCell ref="A137:T137"/>
    <mergeCell ref="F138:R138"/>
    <mergeCell ref="A141:A143"/>
    <mergeCell ref="B141:B143"/>
    <mergeCell ref="C141:C143"/>
    <mergeCell ref="D141:D143"/>
    <mergeCell ref="E141:E143"/>
    <mergeCell ref="F141:F143"/>
    <mergeCell ref="R141:S142"/>
    <mergeCell ref="T141:T143"/>
    <mergeCell ref="T124:T126"/>
    <mergeCell ref="U124:U126"/>
    <mergeCell ref="O132:R132"/>
    <mergeCell ref="B134:C134"/>
    <mergeCell ref="F124:F126"/>
    <mergeCell ref="G124:G126"/>
    <mergeCell ref="H124:I125"/>
    <mergeCell ref="J124:K125"/>
    <mergeCell ref="L124:M125"/>
    <mergeCell ref="N124:O125"/>
    <mergeCell ref="O122:R122"/>
    <mergeCell ref="A124:A126"/>
    <mergeCell ref="B124:B126"/>
    <mergeCell ref="C124:C126"/>
    <mergeCell ref="D124:D126"/>
    <mergeCell ref="E124:E126"/>
    <mergeCell ref="L114:M115"/>
    <mergeCell ref="N114:O115"/>
    <mergeCell ref="P114:Q115"/>
    <mergeCell ref="R114:S115"/>
    <mergeCell ref="P124:Q125"/>
    <mergeCell ref="R124:S125"/>
    <mergeCell ref="T114:T116"/>
    <mergeCell ref="U114:U116"/>
    <mergeCell ref="A114:A116"/>
    <mergeCell ref="B114:B116"/>
    <mergeCell ref="C114:C116"/>
    <mergeCell ref="D114:D116"/>
    <mergeCell ref="E114:E116"/>
    <mergeCell ref="F114:F116"/>
    <mergeCell ref="G114:G116"/>
    <mergeCell ref="H114:I115"/>
    <mergeCell ref="J114:K115"/>
    <mergeCell ref="O105:R105"/>
    <mergeCell ref="B107:C107"/>
    <mergeCell ref="A109:T109"/>
    <mergeCell ref="A110:T110"/>
    <mergeCell ref="F111:R111"/>
    <mergeCell ref="J97:K98"/>
    <mergeCell ref="L97:M98"/>
    <mergeCell ref="N97:O98"/>
    <mergeCell ref="P97:Q98"/>
    <mergeCell ref="R97:S98"/>
    <mergeCell ref="T97:T99"/>
    <mergeCell ref="U87:U89"/>
    <mergeCell ref="G87:G89"/>
    <mergeCell ref="H87:I88"/>
    <mergeCell ref="J87:K88"/>
    <mergeCell ref="L87:M88"/>
    <mergeCell ref="N87:O88"/>
    <mergeCell ref="P87:Q88"/>
    <mergeCell ref="O95:R95"/>
    <mergeCell ref="A97:A99"/>
    <mergeCell ref="B97:B99"/>
    <mergeCell ref="C97:C99"/>
    <mergeCell ref="D97:D99"/>
    <mergeCell ref="E97:E99"/>
    <mergeCell ref="F97:F99"/>
    <mergeCell ref="G97:G99"/>
    <mergeCell ref="H97:I98"/>
    <mergeCell ref="U97:U99"/>
    <mergeCell ref="A87:A89"/>
    <mergeCell ref="B87:B89"/>
    <mergeCell ref="C87:C89"/>
    <mergeCell ref="D87:D89"/>
    <mergeCell ref="E87:E89"/>
    <mergeCell ref="F87:F89"/>
    <mergeCell ref="O78:R78"/>
    <mergeCell ref="B80:C80"/>
    <mergeCell ref="A82:T82"/>
    <mergeCell ref="A83:T83"/>
    <mergeCell ref="F84:R84"/>
    <mergeCell ref="R87:S88"/>
    <mergeCell ref="T87:T89"/>
    <mergeCell ref="L70:M71"/>
    <mergeCell ref="N70:O71"/>
    <mergeCell ref="P70:Q71"/>
    <mergeCell ref="R70:S71"/>
    <mergeCell ref="T70:T72"/>
    <mergeCell ref="U70:U72"/>
    <mergeCell ref="O68:R68"/>
    <mergeCell ref="A70:A72"/>
    <mergeCell ref="B70:B72"/>
    <mergeCell ref="C70:C72"/>
    <mergeCell ref="D70:D72"/>
    <mergeCell ref="E70:E72"/>
    <mergeCell ref="F70:F72"/>
    <mergeCell ref="G70:G72"/>
    <mergeCell ref="H70:I71"/>
    <mergeCell ref="J70:K71"/>
    <mergeCell ref="U60:U62"/>
    <mergeCell ref="W60:W62"/>
    <mergeCell ref="Z60:Z62"/>
    <mergeCell ref="H60:I61"/>
    <mergeCell ref="J60:K61"/>
    <mergeCell ref="L60:M61"/>
    <mergeCell ref="N60:O61"/>
    <mergeCell ref="P60:Q61"/>
    <mergeCell ref="R60:S61"/>
    <mergeCell ref="A56:T56"/>
    <mergeCell ref="F57:R57"/>
    <mergeCell ref="A60:A62"/>
    <mergeCell ref="B60:B62"/>
    <mergeCell ref="C60:C62"/>
    <mergeCell ref="D60:D62"/>
    <mergeCell ref="E60:E62"/>
    <mergeCell ref="F60:F62"/>
    <mergeCell ref="G60:G62"/>
    <mergeCell ref="T60:T62"/>
    <mergeCell ref="U43:U45"/>
    <mergeCell ref="O51:R51"/>
    <mergeCell ref="B53:C53"/>
    <mergeCell ref="A55:T55"/>
    <mergeCell ref="G43:G45"/>
    <mergeCell ref="H43:I44"/>
    <mergeCell ref="J43:K44"/>
    <mergeCell ref="L43:M44"/>
    <mergeCell ref="N43:O44"/>
    <mergeCell ref="P43:Q44"/>
    <mergeCell ref="R33:S34"/>
    <mergeCell ref="T33:T35"/>
    <mergeCell ref="U33:U35"/>
    <mergeCell ref="O41:R41"/>
    <mergeCell ref="A43:A45"/>
    <mergeCell ref="B43:B45"/>
    <mergeCell ref="C43:C45"/>
    <mergeCell ref="D43:D45"/>
    <mergeCell ref="E43:E45"/>
    <mergeCell ref="F43:F45"/>
    <mergeCell ref="G33:G35"/>
    <mergeCell ref="H33:I34"/>
    <mergeCell ref="J33:K34"/>
    <mergeCell ref="L33:M34"/>
    <mergeCell ref="N33:O34"/>
    <mergeCell ref="P33:Q34"/>
    <mergeCell ref="A33:A35"/>
    <mergeCell ref="B33:B35"/>
    <mergeCell ref="C33:C35"/>
    <mergeCell ref="D33:D35"/>
    <mergeCell ref="E33:E35"/>
    <mergeCell ref="F33:F35"/>
    <mergeCell ref="R43:S44"/>
    <mergeCell ref="T43:T45"/>
    <mergeCell ref="U16:U18"/>
    <mergeCell ref="O24:R24"/>
    <mergeCell ref="B26:C26"/>
    <mergeCell ref="A28:T28"/>
    <mergeCell ref="A29:T29"/>
    <mergeCell ref="F30:R30"/>
    <mergeCell ref="J16:K17"/>
    <mergeCell ref="L16:M17"/>
    <mergeCell ref="N16:O17"/>
    <mergeCell ref="P16:Q17"/>
    <mergeCell ref="R16:S17"/>
    <mergeCell ref="T16:T18"/>
    <mergeCell ref="O14:R14"/>
    <mergeCell ref="A16:A18"/>
    <mergeCell ref="B16:B18"/>
    <mergeCell ref="C16:C18"/>
    <mergeCell ref="D16:D18"/>
    <mergeCell ref="E16:E18"/>
    <mergeCell ref="F16:F18"/>
    <mergeCell ref="G16:G18"/>
    <mergeCell ref="H16:I17"/>
    <mergeCell ref="A1:T1"/>
    <mergeCell ref="A2:T2"/>
    <mergeCell ref="F3:R3"/>
    <mergeCell ref="W3:AA3"/>
    <mergeCell ref="A6:A8"/>
    <mergeCell ref="B6:B8"/>
    <mergeCell ref="C6:C8"/>
    <mergeCell ref="D6:D8"/>
    <mergeCell ref="E6:E8"/>
    <mergeCell ref="F6:F8"/>
    <mergeCell ref="AA6:AA8"/>
    <mergeCell ref="R6:S7"/>
    <mergeCell ref="T6:T8"/>
    <mergeCell ref="U6:U8"/>
    <mergeCell ref="W6:W8"/>
    <mergeCell ref="X6:X8"/>
    <mergeCell ref="Z6:Z8"/>
    <mergeCell ref="G6:G8"/>
    <mergeCell ref="H6:I7"/>
    <mergeCell ref="J6:K7"/>
    <mergeCell ref="L6:M7"/>
    <mergeCell ref="N6:O7"/>
    <mergeCell ref="P6:Q7"/>
  </mergeCells>
  <conditionalFormatting sqref="U9:U13">
    <cfRule type="cellIs" dxfId="20" priority="44" operator="equal">
      <formula>1</formula>
    </cfRule>
  </conditionalFormatting>
  <conditionalFormatting sqref="U6:U50 U60:U81 U87:U108 U114:U135 U141:U162 U168:U188">
    <cfRule type="cellIs" dxfId="19" priority="41" operator="equal">
      <formula>3</formula>
    </cfRule>
    <cfRule type="cellIs" dxfId="18" priority="42" operator="equal">
      <formula>2</formula>
    </cfRule>
    <cfRule type="cellIs" dxfId="17" priority="43" operator="equal">
      <formula>1</formula>
    </cfRule>
  </conditionalFormatting>
  <conditionalFormatting sqref="U63:U67">
    <cfRule type="cellIs" dxfId="16" priority="36" operator="equal">
      <formula>1</formula>
    </cfRule>
  </conditionalFormatting>
  <conditionalFormatting sqref="U117:U121">
    <cfRule type="cellIs" dxfId="15" priority="20" operator="equal">
      <formula>1</formula>
    </cfRule>
  </conditionalFormatting>
  <conditionalFormatting sqref="U171:U175">
    <cfRule type="cellIs" dxfId="14" priority="4" operator="equal">
      <formula>1</formula>
    </cfRule>
  </conditionalFormatting>
  <conditionalFormatting sqref="U90:U94">
    <cfRule type="cellIs" dxfId="13" priority="28" operator="equal">
      <formula>1</formula>
    </cfRule>
  </conditionalFormatting>
  <conditionalFormatting sqref="U144:U148">
    <cfRule type="cellIs" dxfId="12" priority="12" operator="equal">
      <formula>1</formula>
    </cfRule>
  </conditionalFormatting>
  <printOptions horizontalCentered="1"/>
  <pageMargins left="0.23622047244094488" right="0.23622047244094488" top="0.23622047244094488" bottom="0.23622047244094488" header="0" footer="0"/>
  <pageSetup paperSize="9" fitToHeight="0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2"/>
  <sheetViews>
    <sheetView topLeftCell="A13" zoomScaleNormal="100" workbookViewId="0">
      <selection activeCell="D16" sqref="D16"/>
    </sheetView>
  </sheetViews>
  <sheetFormatPr defaultRowHeight="15" x14ac:dyDescent="0.25"/>
  <cols>
    <col min="1" max="1" width="3.42578125" style="5" customWidth="1"/>
    <col min="2" max="2" width="23.140625" style="5" customWidth="1"/>
    <col min="3" max="3" width="3.85546875" style="5" bestFit="1" customWidth="1"/>
    <col min="4" max="4" width="13.7109375" style="5" customWidth="1"/>
    <col min="5" max="5" width="6.140625" style="5" bestFit="1" customWidth="1"/>
    <col min="6" max="6" width="10" style="5" customWidth="1"/>
    <col min="7" max="7" width="7.5703125" style="5" customWidth="1"/>
    <col min="8" max="8" width="6.7109375" style="5" customWidth="1"/>
    <col min="9" max="9" width="4.7109375" style="5" customWidth="1"/>
    <col min="10" max="10" width="5.7109375" style="5" customWidth="1"/>
    <col min="11" max="11" width="4.7109375" style="5" customWidth="1"/>
    <col min="12" max="12" width="5.7109375" style="5" customWidth="1"/>
    <col min="13" max="13" width="4.7109375" style="5" customWidth="1"/>
    <col min="14" max="14" width="5.7109375" style="5" customWidth="1"/>
    <col min="15" max="15" width="4.7109375" style="5" customWidth="1"/>
    <col min="16" max="16" width="5.7109375" style="5" customWidth="1"/>
    <col min="17" max="17" width="4.7109375" style="5" customWidth="1"/>
    <col min="18" max="18" width="5.7109375" style="5" customWidth="1"/>
    <col min="19" max="19" width="4.7109375" style="5" customWidth="1"/>
    <col min="20" max="20" width="7.28515625" style="5" customWidth="1"/>
    <col min="21" max="21" width="7" style="5" customWidth="1"/>
  </cols>
  <sheetData>
    <row r="1" spans="1:21" ht="28.5" x14ac:dyDescent="0.45">
      <c r="A1" s="208" t="s">
        <v>180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</row>
    <row r="2" spans="1:21" ht="9" customHeight="1" x14ac:dyDescent="0.25">
      <c r="M2" s="30"/>
    </row>
    <row r="3" spans="1:21" ht="15" customHeight="1" x14ac:dyDescent="0.25">
      <c r="B3" s="8"/>
      <c r="C3" s="8"/>
      <c r="E3" s="8"/>
      <c r="N3" s="62"/>
      <c r="O3" s="62"/>
    </row>
    <row r="4" spans="1:21" ht="16.5" customHeight="1" x14ac:dyDescent="0.25">
      <c r="A4" s="196" t="s">
        <v>0</v>
      </c>
      <c r="B4" s="190" t="s">
        <v>1</v>
      </c>
      <c r="C4" s="197" t="s">
        <v>35</v>
      </c>
      <c r="D4" s="187" t="s">
        <v>30</v>
      </c>
      <c r="E4" s="187" t="s">
        <v>31</v>
      </c>
      <c r="F4" s="196" t="s">
        <v>3</v>
      </c>
      <c r="G4" s="187" t="s">
        <v>8</v>
      </c>
      <c r="H4" s="190" t="s">
        <v>21</v>
      </c>
      <c r="I4" s="190"/>
      <c r="J4" s="191" t="s">
        <v>20</v>
      </c>
      <c r="K4" s="191"/>
      <c r="L4" s="192" t="s">
        <v>4</v>
      </c>
      <c r="M4" s="193"/>
      <c r="N4" s="181" t="s">
        <v>22</v>
      </c>
      <c r="O4" s="181"/>
      <c r="P4" s="192" t="s">
        <v>5</v>
      </c>
      <c r="Q4" s="193"/>
      <c r="R4" s="181" t="s">
        <v>23</v>
      </c>
      <c r="S4" s="181"/>
      <c r="T4" s="182" t="s">
        <v>6</v>
      </c>
      <c r="U4" s="207" t="s">
        <v>7</v>
      </c>
    </row>
    <row r="5" spans="1:21" ht="23.25" customHeight="1" x14ac:dyDescent="0.25">
      <c r="A5" s="196"/>
      <c r="B5" s="190"/>
      <c r="C5" s="198"/>
      <c r="D5" s="188"/>
      <c r="E5" s="188"/>
      <c r="F5" s="196"/>
      <c r="G5" s="188"/>
      <c r="H5" s="190"/>
      <c r="I5" s="190"/>
      <c r="J5" s="191"/>
      <c r="K5" s="191"/>
      <c r="L5" s="194"/>
      <c r="M5" s="195"/>
      <c r="N5" s="181"/>
      <c r="O5" s="181"/>
      <c r="P5" s="194"/>
      <c r="Q5" s="195"/>
      <c r="R5" s="181"/>
      <c r="S5" s="181"/>
      <c r="T5" s="182"/>
      <c r="U5" s="207"/>
    </row>
    <row r="6" spans="1:21" x14ac:dyDescent="0.25">
      <c r="A6" s="196"/>
      <c r="B6" s="190"/>
      <c r="C6" s="199"/>
      <c r="D6" s="189"/>
      <c r="E6" s="189"/>
      <c r="F6" s="196"/>
      <c r="G6" s="189"/>
      <c r="H6" s="79" t="s">
        <v>32</v>
      </c>
      <c r="I6" s="79" t="s">
        <v>9</v>
      </c>
      <c r="J6" s="80" t="s">
        <v>32</v>
      </c>
      <c r="K6" s="80" t="s">
        <v>9</v>
      </c>
      <c r="L6" s="80" t="s">
        <v>32</v>
      </c>
      <c r="M6" s="80" t="s">
        <v>9</v>
      </c>
      <c r="N6" s="80" t="s">
        <v>32</v>
      </c>
      <c r="O6" s="80" t="s">
        <v>9</v>
      </c>
      <c r="P6" s="80" t="s">
        <v>32</v>
      </c>
      <c r="Q6" s="80" t="s">
        <v>9</v>
      </c>
      <c r="R6" s="80" t="s">
        <v>32</v>
      </c>
      <c r="S6" s="80" t="s">
        <v>9</v>
      </c>
      <c r="T6" s="182"/>
      <c r="U6" s="207"/>
    </row>
    <row r="7" spans="1:21" x14ac:dyDescent="0.25">
      <c r="A7" s="66"/>
      <c r="B7" s="67"/>
      <c r="C7" s="67"/>
      <c r="D7" s="67"/>
      <c r="E7" s="67"/>
      <c r="F7" s="66"/>
      <c r="G7" s="67"/>
      <c r="H7" s="79"/>
      <c r="I7" s="79"/>
      <c r="J7" s="80"/>
      <c r="K7" s="80"/>
      <c r="L7" s="80"/>
      <c r="M7" s="80"/>
      <c r="N7" s="80"/>
      <c r="O7" s="80"/>
      <c r="P7" s="80"/>
      <c r="Q7" s="80"/>
      <c r="R7" s="80"/>
      <c r="S7" s="80"/>
      <c r="T7" s="68"/>
      <c r="U7" s="69"/>
    </row>
    <row r="8" spans="1:21" ht="24.95" customHeight="1" x14ac:dyDescent="0.25">
      <c r="A8" s="71">
        <v>1</v>
      </c>
      <c r="B8" s="70" t="str">
        <f>'команда село'!B46</f>
        <v>Стукова Карина</v>
      </c>
      <c r="C8" s="71" t="str">
        <f>'команда село'!C46</f>
        <v>Ж</v>
      </c>
      <c r="D8" s="71" t="str">
        <f>'команда село'!D46</f>
        <v>Тагильская</v>
      </c>
      <c r="E8" s="71">
        <f>'команда село'!E46</f>
        <v>1</v>
      </c>
      <c r="F8" s="72">
        <f>'команда село'!F46</f>
        <v>38782</v>
      </c>
      <c r="G8" s="71">
        <f>'команда село'!G46</f>
        <v>15</v>
      </c>
      <c r="H8" s="73">
        <f>'команда село'!H46</f>
        <v>0</v>
      </c>
      <c r="I8" s="97">
        <f>'команда село'!I46</f>
        <v>0</v>
      </c>
      <c r="J8" s="74">
        <f>'команда село'!J46</f>
        <v>9.1</v>
      </c>
      <c r="K8" s="97">
        <f>'команда село'!K46</f>
        <v>52</v>
      </c>
      <c r="L8" s="75">
        <f>'команда село'!L46</f>
        <v>70</v>
      </c>
      <c r="M8" s="97">
        <f>'команда село'!M46</f>
        <v>70</v>
      </c>
      <c r="N8" s="75">
        <f>'команда село'!N46</f>
        <v>25</v>
      </c>
      <c r="O8" s="97">
        <f>'команда село'!O46</f>
        <v>27</v>
      </c>
      <c r="P8" s="75">
        <f>'команда село'!P46</f>
        <v>15</v>
      </c>
      <c r="Q8" s="98">
        <f>'команда село'!Q46</f>
        <v>32</v>
      </c>
      <c r="R8" s="75">
        <f>'команда село'!R46</f>
        <v>194</v>
      </c>
      <c r="S8" s="97">
        <f>'команда село'!S46</f>
        <v>35</v>
      </c>
      <c r="T8" s="76">
        <f>'команда село'!T46</f>
        <v>216</v>
      </c>
      <c r="U8" s="76">
        <f t="shared" ref="U8:U22" si="0">RANK(T8,$T$8:$T$22)</f>
        <v>1</v>
      </c>
    </row>
    <row r="9" spans="1:21" ht="24.95" customHeight="1" x14ac:dyDescent="0.25">
      <c r="A9" s="71">
        <v>2</v>
      </c>
      <c r="B9" s="70" t="str">
        <f>'команда село'!B47</f>
        <v>Барановская Юлия</v>
      </c>
      <c r="C9" s="71" t="str">
        <f>'команда село'!C47</f>
        <v>Ж</v>
      </c>
      <c r="D9" s="71" t="str">
        <f>'команда село'!D47</f>
        <v>Тагильская</v>
      </c>
      <c r="E9" s="71">
        <f>'команда село'!E47</f>
        <v>2</v>
      </c>
      <c r="F9" s="72">
        <f>'команда село'!F47</f>
        <v>39514</v>
      </c>
      <c r="G9" s="71">
        <f>'команда село'!G47</f>
        <v>13</v>
      </c>
      <c r="H9" s="73">
        <f>'команда село'!H47</f>
        <v>0</v>
      </c>
      <c r="I9" s="97">
        <f>'команда село'!I47</f>
        <v>0</v>
      </c>
      <c r="J9" s="74">
        <f>'команда село'!J47</f>
        <v>10.1</v>
      </c>
      <c r="K9" s="97">
        <f>'команда село'!K47</f>
        <v>35</v>
      </c>
      <c r="L9" s="75">
        <f>'команда село'!L47</f>
        <v>50</v>
      </c>
      <c r="M9" s="97">
        <f>'команда село'!M47</f>
        <v>66</v>
      </c>
      <c r="N9" s="75">
        <f>'команда село'!N47</f>
        <v>23</v>
      </c>
      <c r="O9" s="97">
        <f>'команда село'!O47</f>
        <v>25</v>
      </c>
      <c r="P9" s="75">
        <f>'команда село'!P47</f>
        <v>11</v>
      </c>
      <c r="Q9" s="98">
        <f>'команда село'!Q47</f>
        <v>26</v>
      </c>
      <c r="R9" s="75">
        <f>'команда село'!R47</f>
        <v>170</v>
      </c>
      <c r="S9" s="97">
        <f>'команда село'!S47</f>
        <v>23</v>
      </c>
      <c r="T9" s="76">
        <f>'команда село'!T47</f>
        <v>175</v>
      </c>
      <c r="U9" s="76">
        <f t="shared" si="0"/>
        <v>3</v>
      </c>
    </row>
    <row r="10" spans="1:21" ht="24.95" customHeight="1" x14ac:dyDescent="0.25">
      <c r="A10" s="71">
        <v>3</v>
      </c>
      <c r="B10" s="70" t="str">
        <f>'команда село'!B48</f>
        <v>Вагина Варвара</v>
      </c>
      <c r="C10" s="71" t="str">
        <f>'команда село'!C48</f>
        <v>Ж</v>
      </c>
      <c r="D10" s="71" t="str">
        <f>'команда село'!D48</f>
        <v>Тагильская</v>
      </c>
      <c r="E10" s="71">
        <f>'команда село'!E48</f>
        <v>3</v>
      </c>
      <c r="F10" s="72">
        <f>'команда село'!F48</f>
        <v>39104</v>
      </c>
      <c r="G10" s="71">
        <f>'команда село'!G48</f>
        <v>14</v>
      </c>
      <c r="H10" s="73">
        <f>'команда село'!H48</f>
        <v>0</v>
      </c>
      <c r="I10" s="97">
        <f>'команда село'!I48</f>
        <v>0</v>
      </c>
      <c r="J10" s="74">
        <f>'команда село'!J48</f>
        <v>9.6999999999999993</v>
      </c>
      <c r="K10" s="97">
        <f>'команда село'!K48</f>
        <v>37</v>
      </c>
      <c r="L10" s="75">
        <f>'команда село'!L48</f>
        <v>37</v>
      </c>
      <c r="M10" s="97">
        <f>'команда село'!M48</f>
        <v>59</v>
      </c>
      <c r="N10" s="75">
        <f>'команда село'!N48</f>
        <v>24</v>
      </c>
      <c r="O10" s="97">
        <f>'команда село'!O48</f>
        <v>27</v>
      </c>
      <c r="P10" s="75">
        <f>'команда село'!P48</f>
        <v>9</v>
      </c>
      <c r="Q10" s="98">
        <f>'команда село'!Q48</f>
        <v>18</v>
      </c>
      <c r="R10" s="75">
        <f>'команда село'!R48</f>
        <v>174</v>
      </c>
      <c r="S10" s="97">
        <f>'команда село'!S48</f>
        <v>25</v>
      </c>
      <c r="T10" s="76">
        <f>'команда село'!T48</f>
        <v>166</v>
      </c>
      <c r="U10" s="76">
        <f t="shared" si="0"/>
        <v>4</v>
      </c>
    </row>
    <row r="11" spans="1:21" ht="24.95" customHeight="1" x14ac:dyDescent="0.25">
      <c r="A11" s="71">
        <v>4</v>
      </c>
      <c r="B11" s="70" t="str">
        <f>'команда село'!B100</f>
        <v>Антропова Полина</v>
      </c>
      <c r="C11" s="71" t="str">
        <f>'команда село'!C100</f>
        <v>Ж</v>
      </c>
      <c r="D11" s="71" t="str">
        <f>'команда село'!D100</f>
        <v>Мокроусовская</v>
      </c>
      <c r="E11" s="71">
        <f>'команда село'!E100</f>
        <v>7</v>
      </c>
      <c r="F11" s="72">
        <f>'команда село'!F100</f>
        <v>39248</v>
      </c>
      <c r="G11" s="71">
        <f>'команда село'!G100</f>
        <v>13</v>
      </c>
      <c r="H11" s="73">
        <f>'команда село'!H100</f>
        <v>0</v>
      </c>
      <c r="I11" s="97">
        <f>'команда село'!I100</f>
        <v>0</v>
      </c>
      <c r="J11" s="74">
        <f>'команда село'!J100</f>
        <v>10.7</v>
      </c>
      <c r="K11" s="97">
        <f>'команда село'!K100</f>
        <v>23</v>
      </c>
      <c r="L11" s="75">
        <f>'команда село'!L100</f>
        <v>0</v>
      </c>
      <c r="M11" s="97">
        <f>'команда село'!M100</f>
        <v>0</v>
      </c>
      <c r="N11" s="75">
        <f>'команда село'!N100</f>
        <v>13</v>
      </c>
      <c r="O11" s="97">
        <f>'команда село'!O100</f>
        <v>11</v>
      </c>
      <c r="P11" s="75">
        <f>'команда село'!P100</f>
        <v>12</v>
      </c>
      <c r="Q11" s="98">
        <f>'команда село'!Q100</f>
        <v>28</v>
      </c>
      <c r="R11" s="75">
        <f>'команда село'!R100</f>
        <v>145</v>
      </c>
      <c r="S11" s="97">
        <f>'команда село'!S100</f>
        <v>10</v>
      </c>
      <c r="T11" s="76">
        <f>'команда село'!T100</f>
        <v>72</v>
      </c>
      <c r="U11" s="76">
        <f t="shared" si="0"/>
        <v>15</v>
      </c>
    </row>
    <row r="12" spans="1:21" ht="24.95" customHeight="1" x14ac:dyDescent="0.25">
      <c r="A12" s="71">
        <v>5</v>
      </c>
      <c r="B12" s="70" t="str">
        <f>'команда село'!B101</f>
        <v>Аверина Дарья</v>
      </c>
      <c r="C12" s="71" t="str">
        <f>'команда село'!C101</f>
        <v>Ж</v>
      </c>
      <c r="D12" s="71" t="str">
        <f>'команда село'!D101</f>
        <v>Мокроусовская</v>
      </c>
      <c r="E12" s="71">
        <f>'команда село'!E101</f>
        <v>8</v>
      </c>
      <c r="F12" s="72">
        <f>'команда село'!F101</f>
        <v>39416</v>
      </c>
      <c r="G12" s="71">
        <f>'команда село'!G101</f>
        <v>13</v>
      </c>
      <c r="H12" s="73">
        <f>'команда село'!H101</f>
        <v>0</v>
      </c>
      <c r="I12" s="97">
        <f>'команда село'!I101</f>
        <v>0</v>
      </c>
      <c r="J12" s="74">
        <f>'команда село'!J101</f>
        <v>10.6</v>
      </c>
      <c r="K12" s="97">
        <f>'команда село'!K101</f>
        <v>25</v>
      </c>
      <c r="L12" s="75">
        <f>'команда село'!L101</f>
        <v>8</v>
      </c>
      <c r="M12" s="97">
        <f>'команда село'!M101</f>
        <v>7</v>
      </c>
      <c r="N12" s="75">
        <f>'команда село'!N101</f>
        <v>18</v>
      </c>
      <c r="O12" s="97">
        <f>'команда село'!O101</f>
        <v>16</v>
      </c>
      <c r="P12" s="75">
        <f>'команда село'!P101</f>
        <v>15</v>
      </c>
      <c r="Q12" s="98">
        <f>'команда село'!Q101</f>
        <v>34</v>
      </c>
      <c r="R12" s="75">
        <f>'команда село'!R101</f>
        <v>172</v>
      </c>
      <c r="S12" s="97">
        <f>'команда село'!S101</f>
        <v>24</v>
      </c>
      <c r="T12" s="76">
        <f>'команда село'!T101</f>
        <v>106</v>
      </c>
      <c r="U12" s="76">
        <f t="shared" si="0"/>
        <v>9</v>
      </c>
    </row>
    <row r="13" spans="1:21" ht="24.95" customHeight="1" x14ac:dyDescent="0.25">
      <c r="A13" s="71">
        <v>6</v>
      </c>
      <c r="B13" s="70" t="str">
        <f>'команда село'!B102</f>
        <v>Жилякова Анна</v>
      </c>
      <c r="C13" s="71" t="str">
        <f>'команда село'!C102</f>
        <v>Ж</v>
      </c>
      <c r="D13" s="71" t="str">
        <f>'команда село'!D102</f>
        <v>Мокроусовская</v>
      </c>
      <c r="E13" s="71">
        <f>'команда село'!E102</f>
        <v>9</v>
      </c>
      <c r="F13" s="72">
        <f>'команда село'!F102</f>
        <v>39077</v>
      </c>
      <c r="G13" s="71">
        <f>'команда село'!G102</f>
        <v>14</v>
      </c>
      <c r="H13" s="73">
        <f>'команда село'!H102</f>
        <v>0</v>
      </c>
      <c r="I13" s="97">
        <f>'команда село'!I102</f>
        <v>0</v>
      </c>
      <c r="J13" s="74">
        <f>'команда село'!J102</f>
        <v>10.1</v>
      </c>
      <c r="K13" s="97">
        <f>'команда село'!K102</f>
        <v>29</v>
      </c>
      <c r="L13" s="75">
        <f>'команда село'!L102</f>
        <v>2</v>
      </c>
      <c r="M13" s="97">
        <f>'команда село'!M102</f>
        <v>0</v>
      </c>
      <c r="N13" s="75">
        <f>'команда село'!N102</f>
        <v>19</v>
      </c>
      <c r="O13" s="97">
        <f>'команда село'!O102</f>
        <v>17</v>
      </c>
      <c r="P13" s="75">
        <f>'команда село'!P102</f>
        <v>15</v>
      </c>
      <c r="Q13" s="98">
        <f>'команда село'!Q102</f>
        <v>32</v>
      </c>
      <c r="R13" s="75">
        <f>'команда село'!R102</f>
        <v>162</v>
      </c>
      <c r="S13" s="97">
        <f>'команда село'!S102</f>
        <v>19</v>
      </c>
      <c r="T13" s="76">
        <f>'команда село'!T102</f>
        <v>97</v>
      </c>
      <c r="U13" s="76">
        <f t="shared" si="0"/>
        <v>11</v>
      </c>
    </row>
    <row r="14" spans="1:21" ht="24.95" customHeight="1" x14ac:dyDescent="0.25">
      <c r="A14" s="71">
        <v>7</v>
      </c>
      <c r="B14" s="70" t="str">
        <f>'команда село'!B127</f>
        <v>Юрина Татьяна</v>
      </c>
      <c r="C14" s="71" t="str">
        <f>'команда село'!C127</f>
        <v>Ж</v>
      </c>
      <c r="D14" s="71" t="str">
        <f>'команда село'!D127</f>
        <v>Краснозвездинская</v>
      </c>
      <c r="E14" s="71">
        <f>'команда село'!E127</f>
        <v>13</v>
      </c>
      <c r="F14" s="72">
        <f>'команда село'!F127</f>
        <v>39158</v>
      </c>
      <c r="G14" s="71">
        <f>'команда село'!G127</f>
        <v>14</v>
      </c>
      <c r="H14" s="73">
        <f>'команда село'!H127</f>
        <v>0</v>
      </c>
      <c r="I14" s="97">
        <f>'команда село'!I127</f>
        <v>0</v>
      </c>
      <c r="J14" s="74">
        <f>'команда село'!J127</f>
        <v>9.5</v>
      </c>
      <c r="K14" s="97">
        <f>'команда село'!K127</f>
        <v>41</v>
      </c>
      <c r="L14" s="75">
        <f>'команда село'!L127</f>
        <v>0</v>
      </c>
      <c r="M14" s="97">
        <f>'команда село'!M127</f>
        <v>0</v>
      </c>
      <c r="N14" s="75">
        <f>'команда село'!N127</f>
        <v>21</v>
      </c>
      <c r="O14" s="97">
        <f>'команда село'!O127</f>
        <v>21</v>
      </c>
      <c r="P14" s="75">
        <f>'команда село'!P127</f>
        <v>5</v>
      </c>
      <c r="Q14" s="98">
        <f>'команда село'!Q127</f>
        <v>10</v>
      </c>
      <c r="R14" s="75">
        <f>'команда село'!R127</f>
        <v>173</v>
      </c>
      <c r="S14" s="97">
        <f>'команда село'!S127</f>
        <v>24</v>
      </c>
      <c r="T14" s="76">
        <f>'команда село'!T127</f>
        <v>96</v>
      </c>
      <c r="U14" s="76">
        <f t="shared" si="0"/>
        <v>12</v>
      </c>
    </row>
    <row r="15" spans="1:21" ht="24.95" customHeight="1" x14ac:dyDescent="0.25">
      <c r="A15" s="71">
        <v>8</v>
      </c>
      <c r="B15" s="70" t="str">
        <f>'команда село'!B128</f>
        <v>Гончарова Анастасия</v>
      </c>
      <c r="C15" s="71" t="str">
        <f>'команда село'!C128</f>
        <v>Ж</v>
      </c>
      <c r="D15" s="71" t="str">
        <f>'команда село'!D128</f>
        <v>Краснозвездинская</v>
      </c>
      <c r="E15" s="71">
        <f>'команда село'!E128</f>
        <v>14</v>
      </c>
      <c r="F15" s="72">
        <f>'команда село'!F128</f>
        <v>39389</v>
      </c>
      <c r="G15" s="71">
        <f>'команда село'!G128</f>
        <v>13</v>
      </c>
      <c r="H15" s="73">
        <f>'команда село'!H128</f>
        <v>0</v>
      </c>
      <c r="I15" s="97">
        <f>'команда село'!I128</f>
        <v>0</v>
      </c>
      <c r="J15" s="74">
        <f>'команда село'!J128</f>
        <v>9.1999999999999993</v>
      </c>
      <c r="K15" s="97">
        <f>'команда село'!K128</f>
        <v>54</v>
      </c>
      <c r="L15" s="75">
        <f>'команда село'!L128</f>
        <v>2</v>
      </c>
      <c r="M15" s="97">
        <f>'команда село'!M128</f>
        <v>1</v>
      </c>
      <c r="N15" s="75">
        <f>'команда село'!N128</f>
        <v>18</v>
      </c>
      <c r="O15" s="97">
        <f>'команда село'!O128</f>
        <v>16</v>
      </c>
      <c r="P15" s="75">
        <f>'команда село'!P128</f>
        <v>-3</v>
      </c>
      <c r="Q15" s="98">
        <f>'команда село'!Q128</f>
        <v>1</v>
      </c>
      <c r="R15" s="75">
        <f>'команда село'!R128</f>
        <v>177</v>
      </c>
      <c r="S15" s="97">
        <f>'команда село'!S128</f>
        <v>26</v>
      </c>
      <c r="T15" s="76">
        <f>'команда село'!T128</f>
        <v>98</v>
      </c>
      <c r="U15" s="76">
        <f t="shared" si="0"/>
        <v>10</v>
      </c>
    </row>
    <row r="16" spans="1:21" ht="24.95" customHeight="1" x14ac:dyDescent="0.25">
      <c r="A16" s="71">
        <v>9</v>
      </c>
      <c r="B16" s="70" t="str">
        <f>'команда село'!B129</f>
        <v>Цой Анна</v>
      </c>
      <c r="C16" s="71" t="str">
        <f>'команда село'!C129</f>
        <v>Ж</v>
      </c>
      <c r="D16" s="71" t="str">
        <f>'команда село'!D129</f>
        <v>Краснозвездинская</v>
      </c>
      <c r="E16" s="71">
        <f>'команда село'!E129</f>
        <v>15</v>
      </c>
      <c r="F16" s="72">
        <f>'команда село'!F129</f>
        <v>39117</v>
      </c>
      <c r="G16" s="71">
        <f>'команда село'!G129</f>
        <v>14</v>
      </c>
      <c r="H16" s="73">
        <f>'команда село'!H129</f>
        <v>0</v>
      </c>
      <c r="I16" s="97">
        <f>'команда село'!I129</f>
        <v>0</v>
      </c>
      <c r="J16" s="74">
        <f>'команда село'!J129</f>
        <v>9</v>
      </c>
      <c r="K16" s="97">
        <f>'команда село'!K129</f>
        <v>54</v>
      </c>
      <c r="L16" s="75">
        <f>'команда село'!L129</f>
        <v>20</v>
      </c>
      <c r="M16" s="97">
        <f>'команда село'!M129</f>
        <v>26</v>
      </c>
      <c r="N16" s="75">
        <f>'команда село'!N129</f>
        <v>25</v>
      </c>
      <c r="O16" s="97">
        <f>'команда село'!O129</f>
        <v>29</v>
      </c>
      <c r="P16" s="75">
        <f>'команда село'!P129</f>
        <v>23</v>
      </c>
      <c r="Q16" s="98">
        <f>'команда село'!Q129</f>
        <v>54</v>
      </c>
      <c r="R16" s="75">
        <f>'команда село'!R129</f>
        <v>213</v>
      </c>
      <c r="S16" s="97">
        <f>'команда село'!S129</f>
        <v>51</v>
      </c>
      <c r="T16" s="76">
        <f>'команда село'!T129</f>
        <v>214</v>
      </c>
      <c r="U16" s="76">
        <f t="shared" si="0"/>
        <v>2</v>
      </c>
    </row>
    <row r="17" spans="1:21" ht="24.95" customHeight="1" x14ac:dyDescent="0.25">
      <c r="A17" s="71">
        <v>10</v>
      </c>
      <c r="B17" s="70" t="str">
        <f>'команда село'!B154</f>
        <v>Сбродова Виктория</v>
      </c>
      <c r="C17" s="71" t="str">
        <f>'команда село'!C154</f>
        <v>Ж</v>
      </c>
      <c r="D17" s="71" t="str">
        <f>'команда село'!D154</f>
        <v>Шатровская</v>
      </c>
      <c r="E17" s="71">
        <f>'команда село'!E154</f>
        <v>27</v>
      </c>
      <c r="F17" s="72">
        <f>'команда село'!F154</f>
        <v>39209</v>
      </c>
      <c r="G17" s="71">
        <f>'команда село'!G154</f>
        <v>14</v>
      </c>
      <c r="H17" s="73">
        <f>'команда село'!H154</f>
        <v>0</v>
      </c>
      <c r="I17" s="97">
        <f>'команда село'!I154</f>
        <v>0</v>
      </c>
      <c r="J17" s="74">
        <f>'команда село'!J154</f>
        <v>9.6</v>
      </c>
      <c r="K17" s="97">
        <f>'команда село'!K154</f>
        <v>39</v>
      </c>
      <c r="L17" s="75">
        <f>'команда село'!L154</f>
        <v>7</v>
      </c>
      <c r="M17" s="97">
        <f>'команда село'!M154</f>
        <v>5</v>
      </c>
      <c r="N17" s="75">
        <f>'команда село'!N154</f>
        <v>19</v>
      </c>
      <c r="O17" s="97">
        <f>'команда село'!O154</f>
        <v>17</v>
      </c>
      <c r="P17" s="75">
        <f>'команда село'!P154</f>
        <v>14</v>
      </c>
      <c r="Q17" s="98">
        <f>'команда село'!Q154</f>
        <v>29</v>
      </c>
      <c r="R17" s="75">
        <f>'команда село'!R154</f>
        <v>183</v>
      </c>
      <c r="S17" s="97">
        <f>'команда село'!S154</f>
        <v>29</v>
      </c>
      <c r="T17" s="76">
        <f>'команда село'!T154</f>
        <v>119</v>
      </c>
      <c r="U17" s="76">
        <f t="shared" si="0"/>
        <v>7</v>
      </c>
    </row>
    <row r="18" spans="1:21" ht="24.95" customHeight="1" x14ac:dyDescent="0.25">
      <c r="A18" s="71">
        <v>11</v>
      </c>
      <c r="B18" s="70" t="str">
        <f>'команда село'!B155</f>
        <v>Собенина Татьяна</v>
      </c>
      <c r="C18" s="71" t="str">
        <f>'команда село'!C155</f>
        <v>Ж</v>
      </c>
      <c r="D18" s="71" t="str">
        <f>'команда село'!D155</f>
        <v>Шатровская</v>
      </c>
      <c r="E18" s="71">
        <f>'команда село'!E155</f>
        <v>28</v>
      </c>
      <c r="F18" s="72">
        <f>'команда село'!F155</f>
        <v>39097</v>
      </c>
      <c r="G18" s="71">
        <f>'команда село'!G155</f>
        <v>14</v>
      </c>
      <c r="H18" s="73">
        <f>'команда село'!H155</f>
        <v>0</v>
      </c>
      <c r="I18" s="97">
        <f>'команда село'!I155</f>
        <v>0</v>
      </c>
      <c r="J18" s="74">
        <f>'команда село'!J155</f>
        <v>9.9</v>
      </c>
      <c r="K18" s="97">
        <f>'команда село'!K155</f>
        <v>33</v>
      </c>
      <c r="L18" s="75">
        <f>'команда село'!L155</f>
        <v>1</v>
      </c>
      <c r="M18" s="97">
        <f>'команда село'!M155</f>
        <v>0</v>
      </c>
      <c r="N18" s="75">
        <f>'команда село'!N155</f>
        <v>19</v>
      </c>
      <c r="O18" s="97">
        <f>'команда село'!O155</f>
        <v>17</v>
      </c>
      <c r="P18" s="75">
        <f>'команда село'!P155</f>
        <v>0</v>
      </c>
      <c r="Q18" s="98">
        <f>'команда село'!Q155</f>
        <v>4</v>
      </c>
      <c r="R18" s="75">
        <f>'команда село'!R155</f>
        <v>170</v>
      </c>
      <c r="S18" s="97">
        <f>'команда село'!S155</f>
        <v>23</v>
      </c>
      <c r="T18" s="76">
        <f>'команда село'!T155</f>
        <v>77</v>
      </c>
      <c r="U18" s="76">
        <f t="shared" si="0"/>
        <v>14</v>
      </c>
    </row>
    <row r="19" spans="1:21" ht="24.95" customHeight="1" x14ac:dyDescent="0.25">
      <c r="A19" s="71">
        <v>12</v>
      </c>
      <c r="B19" s="70" t="str">
        <f>'команда село'!B156</f>
        <v>Пахарукова Анастасия</v>
      </c>
      <c r="C19" s="71" t="str">
        <f>'команда село'!C156</f>
        <v>Ж</v>
      </c>
      <c r="D19" s="71" t="str">
        <f>'команда село'!D156</f>
        <v>Шатровская</v>
      </c>
      <c r="E19" s="71">
        <f>'команда село'!E156</f>
        <v>29</v>
      </c>
      <c r="F19" s="72">
        <f>'команда село'!F156</f>
        <v>39249</v>
      </c>
      <c r="G19" s="71">
        <f>'команда село'!G156</f>
        <v>13</v>
      </c>
      <c r="H19" s="73">
        <f>'команда село'!H156</f>
        <v>0</v>
      </c>
      <c r="I19" s="97">
        <f>'команда село'!I156</f>
        <v>0</v>
      </c>
      <c r="J19" s="74">
        <f>'команда село'!J156</f>
        <v>10</v>
      </c>
      <c r="K19" s="97">
        <f>'команда село'!K156</f>
        <v>37</v>
      </c>
      <c r="L19" s="75">
        <f>'команда село'!L156</f>
        <v>4</v>
      </c>
      <c r="M19" s="97">
        <f>'команда село'!M156</f>
        <v>3</v>
      </c>
      <c r="N19" s="75">
        <f>'команда село'!N156</f>
        <v>19</v>
      </c>
      <c r="O19" s="97">
        <f>'команда село'!O156</f>
        <v>17</v>
      </c>
      <c r="P19" s="75">
        <f>'команда село'!P156</f>
        <v>14</v>
      </c>
      <c r="Q19" s="98">
        <f>'команда село'!Q156</f>
        <v>32</v>
      </c>
      <c r="R19" s="75">
        <f>'команда село'!R156</f>
        <v>185</v>
      </c>
      <c r="S19" s="97">
        <f>'команда село'!S156</f>
        <v>30</v>
      </c>
      <c r="T19" s="76">
        <f>'команда село'!T156</f>
        <v>119</v>
      </c>
      <c r="U19" s="76">
        <f t="shared" si="0"/>
        <v>7</v>
      </c>
    </row>
    <row r="20" spans="1:21" ht="24.95" customHeight="1" x14ac:dyDescent="0.25">
      <c r="A20" s="71">
        <v>13</v>
      </c>
      <c r="B20" s="70" t="str">
        <f>'команда село'!B181</f>
        <v>Лавренова Любовь</v>
      </c>
      <c r="C20" s="71" t="str">
        <f>'команда село'!C181</f>
        <v>Ж</v>
      </c>
      <c r="D20" s="71" t="str">
        <f>'команда село'!D181</f>
        <v>Крутогорская</v>
      </c>
      <c r="E20" s="71">
        <f>'команда село'!E181</f>
        <v>19</v>
      </c>
      <c r="F20" s="72">
        <f>'команда село'!F181</f>
        <v>39268</v>
      </c>
      <c r="G20" s="71">
        <f>'команда село'!G181</f>
        <v>13</v>
      </c>
      <c r="H20" s="73">
        <f>'команда село'!H181</f>
        <v>0</v>
      </c>
      <c r="I20" s="97">
        <f>'команда село'!I181</f>
        <v>0</v>
      </c>
      <c r="J20" s="74">
        <f>'команда село'!J181</f>
        <v>9.8000000000000007</v>
      </c>
      <c r="K20" s="97">
        <f>'команда село'!K181</f>
        <v>41</v>
      </c>
      <c r="L20" s="75">
        <f>'команда село'!L181</f>
        <v>0</v>
      </c>
      <c r="M20" s="97">
        <f>'команда село'!M181</f>
        <v>0</v>
      </c>
      <c r="N20" s="75">
        <f>'команда село'!N181</f>
        <v>15</v>
      </c>
      <c r="O20" s="97">
        <f>'команда село'!O181</f>
        <v>13</v>
      </c>
      <c r="P20" s="75">
        <f>'команда село'!P181</f>
        <v>2</v>
      </c>
      <c r="Q20" s="98">
        <f>'команда село'!Q181</f>
        <v>8</v>
      </c>
      <c r="R20" s="75">
        <f>'команда село'!R181</f>
        <v>166</v>
      </c>
      <c r="S20" s="97">
        <f>'команда село'!S181</f>
        <v>21</v>
      </c>
      <c r="T20" s="76">
        <f>'команда село'!T181</f>
        <v>83</v>
      </c>
      <c r="U20" s="76">
        <f t="shared" si="0"/>
        <v>13</v>
      </c>
    </row>
    <row r="21" spans="1:21" ht="24.95" customHeight="1" x14ac:dyDescent="0.25">
      <c r="A21" s="71">
        <v>14</v>
      </c>
      <c r="B21" s="70" t="str">
        <f>'команда село'!B182</f>
        <v>Мешкова Кристина</v>
      </c>
      <c r="C21" s="71" t="str">
        <f>'команда село'!C182</f>
        <v>Ж</v>
      </c>
      <c r="D21" s="71" t="str">
        <f>'команда село'!D182</f>
        <v>Крутогорская</v>
      </c>
      <c r="E21" s="71">
        <f>'команда село'!E182</f>
        <v>20</v>
      </c>
      <c r="F21" s="72">
        <f>'команда село'!F182</f>
        <v>39250</v>
      </c>
      <c r="G21" s="71">
        <f>'команда село'!G182</f>
        <v>13</v>
      </c>
      <c r="H21" s="73">
        <f>'команда село'!H182</f>
        <v>0</v>
      </c>
      <c r="I21" s="97">
        <f>'команда село'!I182</f>
        <v>0</v>
      </c>
      <c r="J21" s="74">
        <f>'команда село'!J182</f>
        <v>10.199999999999999</v>
      </c>
      <c r="K21" s="97">
        <f>'команда село'!K182</f>
        <v>33</v>
      </c>
      <c r="L21" s="75">
        <f>'команда село'!L182</f>
        <v>1</v>
      </c>
      <c r="M21" s="97">
        <f>'команда село'!M182</f>
        <v>0</v>
      </c>
      <c r="N21" s="75">
        <f>'команда село'!N182</f>
        <v>24</v>
      </c>
      <c r="O21" s="97">
        <f>'команда село'!O182</f>
        <v>27</v>
      </c>
      <c r="P21" s="75">
        <f>'команда село'!P182</f>
        <v>21</v>
      </c>
      <c r="Q21" s="98">
        <f>'команда село'!Q182</f>
        <v>50</v>
      </c>
      <c r="R21" s="75">
        <f>'команда село'!R182</f>
        <v>150</v>
      </c>
      <c r="S21" s="97">
        <f>'команда село'!S182</f>
        <v>13</v>
      </c>
      <c r="T21" s="76">
        <f>'команда село'!T182</f>
        <v>123</v>
      </c>
      <c r="U21" s="76">
        <f t="shared" si="0"/>
        <v>6</v>
      </c>
    </row>
    <row r="22" spans="1:21" ht="24.95" customHeight="1" x14ac:dyDescent="0.25">
      <c r="A22" s="71">
        <v>15</v>
      </c>
      <c r="B22" s="70" t="str">
        <f>'команда село'!B183</f>
        <v>Федорова Мария</v>
      </c>
      <c r="C22" s="71" t="str">
        <f>'команда село'!C183</f>
        <v>Ж</v>
      </c>
      <c r="D22" s="71" t="str">
        <f>'команда село'!D183</f>
        <v>Крутогорская</v>
      </c>
      <c r="E22" s="71">
        <f>'команда село'!E183</f>
        <v>21</v>
      </c>
      <c r="F22" s="72">
        <f>'команда село'!F183</f>
        <v>39327</v>
      </c>
      <c r="G22" s="71">
        <f>'команда село'!G183</f>
        <v>13</v>
      </c>
      <c r="H22" s="73">
        <f>'команда село'!H183</f>
        <v>0</v>
      </c>
      <c r="I22" s="97">
        <f>'команда село'!I183</f>
        <v>0</v>
      </c>
      <c r="J22" s="74">
        <f>'команда село'!J183</f>
        <v>9.1999999999999993</v>
      </c>
      <c r="K22" s="97">
        <f>'команда село'!K183</f>
        <v>54</v>
      </c>
      <c r="L22" s="75">
        <f>'команда село'!L183</f>
        <v>15</v>
      </c>
      <c r="M22" s="97">
        <f>'команда село'!M183</f>
        <v>18</v>
      </c>
      <c r="N22" s="75">
        <f>'команда село'!N183</f>
        <v>25</v>
      </c>
      <c r="O22" s="97">
        <f>'команда село'!O183</f>
        <v>29</v>
      </c>
      <c r="P22" s="75">
        <f>'команда село'!P183</f>
        <v>6</v>
      </c>
      <c r="Q22" s="98">
        <f>'команда село'!Q183</f>
        <v>16</v>
      </c>
      <c r="R22" s="75">
        <f>'команда село'!R183</f>
        <v>182</v>
      </c>
      <c r="S22" s="97">
        <f>'команда село'!S183</f>
        <v>29</v>
      </c>
      <c r="T22" s="76">
        <f>'команда село'!T183</f>
        <v>146</v>
      </c>
      <c r="U22" s="76">
        <f t="shared" si="0"/>
        <v>5</v>
      </c>
    </row>
  </sheetData>
  <sheetProtection sheet="1" objects="1" scenarios="1"/>
  <autoFilter ref="A7:U7">
    <sortState ref="A8:U23">
      <sortCondition ref="E7"/>
    </sortState>
  </autoFilter>
  <mergeCells count="16">
    <mergeCell ref="U4:U6"/>
    <mergeCell ref="A1:U1"/>
    <mergeCell ref="A4:A6"/>
    <mergeCell ref="B4:B6"/>
    <mergeCell ref="C4:C6"/>
    <mergeCell ref="D4:D6"/>
    <mergeCell ref="E4:E6"/>
    <mergeCell ref="F4:F6"/>
    <mergeCell ref="G4:G6"/>
    <mergeCell ref="H4:I5"/>
    <mergeCell ref="J4:K5"/>
    <mergeCell ref="L4:M5"/>
    <mergeCell ref="N4:O5"/>
    <mergeCell ref="P4:Q5"/>
    <mergeCell ref="R4:S5"/>
    <mergeCell ref="T4:T6"/>
  </mergeCells>
  <conditionalFormatting sqref="U8:U22">
    <cfRule type="cellIs" dxfId="11" priority="1" operator="equal">
      <formula>3</formula>
    </cfRule>
    <cfRule type="cellIs" dxfId="10" priority="2" operator="equal">
      <formula>2</formula>
    </cfRule>
    <cfRule type="cellIs" dxfId="9" priority="3" operator="equal">
      <formula>1</formula>
    </cfRule>
  </conditionalFormatting>
  <printOptions horizontalCentered="1"/>
  <pageMargins left="0.27559055118110237" right="0.27559055118110237" top="0.27559055118110237" bottom="0.27559055118110237" header="0" footer="0"/>
  <pageSetup paperSize="9" scale="97" fitToHeight="0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2"/>
  <sheetViews>
    <sheetView topLeftCell="A16" workbookViewId="0">
      <selection activeCell="B27" sqref="B27:B30"/>
    </sheetView>
  </sheetViews>
  <sheetFormatPr defaultRowHeight="15" x14ac:dyDescent="0.25"/>
  <cols>
    <col min="2" max="2" width="11.42578125" customWidth="1"/>
    <col min="3" max="3" width="28" customWidth="1"/>
    <col min="4" max="4" width="4.5703125" bestFit="1" customWidth="1"/>
    <col min="5" max="5" width="15.85546875" customWidth="1"/>
    <col min="6" max="6" width="21.140625" bestFit="1" customWidth="1"/>
  </cols>
  <sheetData>
    <row r="1" spans="2:7" ht="15.75" x14ac:dyDescent="0.25">
      <c r="C1" s="210" t="s">
        <v>52</v>
      </c>
      <c r="D1" s="210"/>
      <c r="E1" s="210"/>
      <c r="F1" s="210"/>
    </row>
    <row r="3" spans="2:7" ht="43.5" customHeight="1" x14ac:dyDescent="0.25">
      <c r="B3" s="140" t="s">
        <v>113</v>
      </c>
      <c r="C3" s="139" t="s">
        <v>112</v>
      </c>
      <c r="D3" s="139" t="s">
        <v>114</v>
      </c>
      <c r="E3" s="139" t="s">
        <v>3</v>
      </c>
      <c r="F3" s="139" t="s">
        <v>2</v>
      </c>
    </row>
    <row r="4" spans="2:7" ht="17.25" customHeight="1" x14ac:dyDescent="0.25">
      <c r="B4" s="162">
        <v>1</v>
      </c>
      <c r="C4" s="141" t="s">
        <v>145</v>
      </c>
      <c r="D4" s="142" t="s">
        <v>116</v>
      </c>
      <c r="E4" s="143">
        <v>38782</v>
      </c>
      <c r="F4" s="95" t="s">
        <v>100</v>
      </c>
      <c r="G4" s="169"/>
    </row>
    <row r="5" spans="2:7" ht="17.25" customHeight="1" x14ac:dyDescent="0.25">
      <c r="B5" s="162">
        <v>2</v>
      </c>
      <c r="C5" s="141" t="s">
        <v>146</v>
      </c>
      <c r="D5" s="142" t="s">
        <v>116</v>
      </c>
      <c r="E5" s="143">
        <v>39514</v>
      </c>
      <c r="F5" s="95" t="s">
        <v>100</v>
      </c>
      <c r="G5" s="169"/>
    </row>
    <row r="6" spans="2:7" ht="17.25" customHeight="1" x14ac:dyDescent="0.25">
      <c r="B6" s="162">
        <v>3</v>
      </c>
      <c r="C6" s="173" t="s">
        <v>172</v>
      </c>
      <c r="D6" s="142" t="s">
        <v>116</v>
      </c>
      <c r="E6" s="143">
        <v>39104</v>
      </c>
      <c r="F6" s="95" t="s">
        <v>100</v>
      </c>
    </row>
    <row r="7" spans="2:7" ht="17.25" customHeight="1" x14ac:dyDescent="0.25">
      <c r="B7" s="162">
        <v>4</v>
      </c>
      <c r="C7" s="141" t="s">
        <v>147</v>
      </c>
      <c r="D7" s="142" t="s">
        <v>115</v>
      </c>
      <c r="E7" s="143">
        <v>38746</v>
      </c>
      <c r="F7" s="95" t="s">
        <v>100</v>
      </c>
    </row>
    <row r="8" spans="2:7" ht="17.25" customHeight="1" x14ac:dyDescent="0.25">
      <c r="B8" s="162">
        <v>5</v>
      </c>
      <c r="C8" s="173" t="s">
        <v>173</v>
      </c>
      <c r="D8" s="142" t="s">
        <v>115</v>
      </c>
      <c r="E8" s="143">
        <v>39188</v>
      </c>
      <c r="F8" s="95" t="s">
        <v>100</v>
      </c>
    </row>
    <row r="9" spans="2:7" ht="17.25" customHeight="1" x14ac:dyDescent="0.25">
      <c r="B9" s="162">
        <v>6</v>
      </c>
      <c r="C9" s="141" t="s">
        <v>148</v>
      </c>
      <c r="D9" s="142" t="s">
        <v>115</v>
      </c>
      <c r="E9" s="143">
        <v>39058</v>
      </c>
      <c r="F9" s="95" t="s">
        <v>100</v>
      </c>
    </row>
    <row r="10" spans="2:7" ht="17.25" customHeight="1" x14ac:dyDescent="0.25">
      <c r="B10" s="162">
        <v>7</v>
      </c>
      <c r="C10" s="141" t="s">
        <v>149</v>
      </c>
      <c r="D10" s="142" t="s">
        <v>116</v>
      </c>
      <c r="E10" s="143">
        <v>39248</v>
      </c>
      <c r="F10" s="159" t="s">
        <v>102</v>
      </c>
      <c r="G10" s="169"/>
    </row>
    <row r="11" spans="2:7" ht="17.25" customHeight="1" x14ac:dyDescent="0.25">
      <c r="B11" s="162">
        <v>8</v>
      </c>
      <c r="C11" s="141" t="s">
        <v>150</v>
      </c>
      <c r="D11" s="142" t="s">
        <v>116</v>
      </c>
      <c r="E11" s="168">
        <v>39416</v>
      </c>
      <c r="F11" s="159" t="s">
        <v>102</v>
      </c>
      <c r="G11" s="169"/>
    </row>
    <row r="12" spans="2:7" ht="17.25" customHeight="1" x14ac:dyDescent="0.25">
      <c r="B12" s="162">
        <v>9</v>
      </c>
      <c r="C12" s="141" t="s">
        <v>151</v>
      </c>
      <c r="D12" s="142" t="s">
        <v>116</v>
      </c>
      <c r="E12" s="143">
        <v>39077</v>
      </c>
      <c r="F12" s="159" t="s">
        <v>102</v>
      </c>
      <c r="G12" s="169"/>
    </row>
    <row r="13" spans="2:7" ht="17.25" customHeight="1" x14ac:dyDescent="0.25">
      <c r="B13" s="162">
        <v>10</v>
      </c>
      <c r="C13" s="141" t="s">
        <v>152</v>
      </c>
      <c r="D13" s="142" t="s">
        <v>115</v>
      </c>
      <c r="E13" s="143">
        <v>39294</v>
      </c>
      <c r="F13" s="159" t="s">
        <v>102</v>
      </c>
      <c r="G13" s="169"/>
    </row>
    <row r="14" spans="2:7" ht="17.25" customHeight="1" x14ac:dyDescent="0.25">
      <c r="B14" s="162">
        <v>11</v>
      </c>
      <c r="C14" s="170" t="s">
        <v>171</v>
      </c>
      <c r="D14" s="142" t="s">
        <v>115</v>
      </c>
      <c r="E14" s="143">
        <v>39189</v>
      </c>
      <c r="F14" s="159" t="s">
        <v>102</v>
      </c>
      <c r="G14" s="169"/>
    </row>
    <row r="15" spans="2:7" ht="17.25" customHeight="1" x14ac:dyDescent="0.25">
      <c r="B15" s="162">
        <v>12</v>
      </c>
      <c r="C15" s="141" t="s">
        <v>153</v>
      </c>
      <c r="D15" s="142" t="s">
        <v>115</v>
      </c>
      <c r="E15" s="143">
        <v>39189</v>
      </c>
      <c r="F15" s="159" t="s">
        <v>102</v>
      </c>
      <c r="G15" s="169"/>
    </row>
    <row r="16" spans="2:7" ht="17.25" customHeight="1" x14ac:dyDescent="0.25">
      <c r="B16" s="162">
        <v>13</v>
      </c>
      <c r="C16" s="141" t="s">
        <v>154</v>
      </c>
      <c r="D16" s="142" t="s">
        <v>116</v>
      </c>
      <c r="E16" s="143">
        <v>39158</v>
      </c>
      <c r="F16" s="161" t="s">
        <v>103</v>
      </c>
      <c r="G16" s="169"/>
    </row>
    <row r="17" spans="2:7" ht="17.25" customHeight="1" x14ac:dyDescent="0.25">
      <c r="B17" s="162">
        <v>14</v>
      </c>
      <c r="C17" s="141" t="s">
        <v>155</v>
      </c>
      <c r="D17" s="142" t="s">
        <v>116</v>
      </c>
      <c r="E17" s="143">
        <v>39389</v>
      </c>
      <c r="F17" s="161" t="s">
        <v>103</v>
      </c>
      <c r="G17" s="169"/>
    </row>
    <row r="18" spans="2:7" ht="17.25" customHeight="1" x14ac:dyDescent="0.25">
      <c r="B18" s="162">
        <v>15</v>
      </c>
      <c r="C18" s="141" t="s">
        <v>156</v>
      </c>
      <c r="D18" s="142" t="s">
        <v>116</v>
      </c>
      <c r="E18" s="143">
        <v>39117</v>
      </c>
      <c r="F18" s="161" t="s">
        <v>103</v>
      </c>
      <c r="G18" s="169"/>
    </row>
    <row r="19" spans="2:7" ht="17.25" customHeight="1" x14ac:dyDescent="0.25">
      <c r="B19" s="162">
        <v>16</v>
      </c>
      <c r="C19" s="141" t="s">
        <v>157</v>
      </c>
      <c r="D19" s="142" t="s">
        <v>115</v>
      </c>
      <c r="E19" s="143">
        <v>39088</v>
      </c>
      <c r="F19" s="161" t="s">
        <v>103</v>
      </c>
      <c r="G19" s="169"/>
    </row>
    <row r="20" spans="2:7" ht="17.25" customHeight="1" x14ac:dyDescent="0.25">
      <c r="B20" s="162">
        <v>17</v>
      </c>
      <c r="C20" s="141" t="s">
        <v>158</v>
      </c>
      <c r="D20" s="142" t="s">
        <v>115</v>
      </c>
      <c r="E20" s="143">
        <v>39115</v>
      </c>
      <c r="F20" s="161" t="s">
        <v>103</v>
      </c>
      <c r="G20" s="169"/>
    </row>
    <row r="21" spans="2:7" ht="17.25" customHeight="1" x14ac:dyDescent="0.25">
      <c r="B21" s="162">
        <v>18</v>
      </c>
      <c r="C21" s="141" t="s">
        <v>159</v>
      </c>
      <c r="D21" s="142" t="s">
        <v>115</v>
      </c>
      <c r="E21" s="143">
        <v>39038</v>
      </c>
      <c r="F21" s="161" t="s">
        <v>103</v>
      </c>
      <c r="G21" s="169"/>
    </row>
    <row r="22" spans="2:7" ht="17.25" customHeight="1" x14ac:dyDescent="0.25">
      <c r="B22" s="162">
        <v>19</v>
      </c>
      <c r="C22" s="141" t="s">
        <v>174</v>
      </c>
      <c r="D22" s="142" t="s">
        <v>116</v>
      </c>
      <c r="E22" s="143">
        <v>39268</v>
      </c>
      <c r="F22" s="160" t="s">
        <v>105</v>
      </c>
    </row>
    <row r="23" spans="2:7" ht="17.25" customHeight="1" x14ac:dyDescent="0.25">
      <c r="B23" s="162">
        <v>20</v>
      </c>
      <c r="C23" s="141" t="s">
        <v>175</v>
      </c>
      <c r="D23" s="142" t="s">
        <v>116</v>
      </c>
      <c r="E23" s="143">
        <v>39250</v>
      </c>
      <c r="F23" s="160" t="s">
        <v>105</v>
      </c>
    </row>
    <row r="24" spans="2:7" ht="17.25" customHeight="1" x14ac:dyDescent="0.25">
      <c r="B24" s="162">
        <v>21</v>
      </c>
      <c r="C24" s="141" t="s">
        <v>176</v>
      </c>
      <c r="D24" s="142" t="s">
        <v>116</v>
      </c>
      <c r="E24" s="143">
        <v>39327</v>
      </c>
      <c r="F24" s="160" t="s">
        <v>105</v>
      </c>
    </row>
    <row r="25" spans="2:7" ht="17.25" customHeight="1" x14ac:dyDescent="0.25">
      <c r="B25" s="162">
        <v>22</v>
      </c>
      <c r="C25" s="141" t="s">
        <v>177</v>
      </c>
      <c r="D25" s="142" t="s">
        <v>115</v>
      </c>
      <c r="E25" s="143">
        <v>39256</v>
      </c>
      <c r="F25" s="160" t="s">
        <v>105</v>
      </c>
    </row>
    <row r="26" spans="2:7" ht="17.25" customHeight="1" x14ac:dyDescent="0.25">
      <c r="B26" s="162">
        <v>23</v>
      </c>
      <c r="C26" s="141" t="s">
        <v>178</v>
      </c>
      <c r="D26" s="142" t="s">
        <v>115</v>
      </c>
      <c r="E26" s="143">
        <v>39374</v>
      </c>
      <c r="F26" s="160" t="s">
        <v>105</v>
      </c>
    </row>
    <row r="27" spans="2:7" ht="17.25" customHeight="1" x14ac:dyDescent="0.25">
      <c r="B27" s="162">
        <v>24</v>
      </c>
      <c r="C27" s="141" t="s">
        <v>179</v>
      </c>
      <c r="D27" s="142" t="s">
        <v>115</v>
      </c>
      <c r="E27" s="143">
        <v>39383</v>
      </c>
      <c r="F27" s="160" t="s">
        <v>105</v>
      </c>
    </row>
    <row r="28" spans="2:7" ht="17.25" customHeight="1" x14ac:dyDescent="0.25">
      <c r="B28" s="162">
        <v>27</v>
      </c>
      <c r="C28" s="141" t="s">
        <v>166</v>
      </c>
      <c r="D28" s="142" t="s">
        <v>116</v>
      </c>
      <c r="E28" s="143">
        <v>39209</v>
      </c>
      <c r="F28" s="164" t="s">
        <v>104</v>
      </c>
      <c r="G28" s="169"/>
    </row>
    <row r="29" spans="2:7" ht="17.25" customHeight="1" x14ac:dyDescent="0.25">
      <c r="B29" s="162">
        <v>28</v>
      </c>
      <c r="C29" s="141" t="s">
        <v>167</v>
      </c>
      <c r="D29" s="142" t="s">
        <v>116</v>
      </c>
      <c r="E29" s="143">
        <v>39097</v>
      </c>
      <c r="F29" s="164" t="s">
        <v>104</v>
      </c>
      <c r="G29" s="169"/>
    </row>
    <row r="30" spans="2:7" ht="17.25" customHeight="1" x14ac:dyDescent="0.25">
      <c r="B30" s="162">
        <v>29</v>
      </c>
      <c r="C30" s="141" t="s">
        <v>168</v>
      </c>
      <c r="D30" s="142" t="s">
        <v>116</v>
      </c>
      <c r="E30" s="143">
        <v>39249</v>
      </c>
      <c r="F30" s="164" t="s">
        <v>104</v>
      </c>
      <c r="G30" s="169"/>
    </row>
    <row r="31" spans="2:7" ht="17.25" customHeight="1" x14ac:dyDescent="0.25">
      <c r="B31" s="162">
        <v>30</v>
      </c>
      <c r="C31" s="141" t="s">
        <v>169</v>
      </c>
      <c r="D31" s="142" t="s">
        <v>115</v>
      </c>
      <c r="E31" s="143">
        <v>39332</v>
      </c>
      <c r="F31" s="164" t="s">
        <v>104</v>
      </c>
      <c r="G31" s="169"/>
    </row>
    <row r="32" spans="2:7" ht="17.25" customHeight="1" x14ac:dyDescent="0.25">
      <c r="B32" s="162">
        <v>31</v>
      </c>
      <c r="C32" s="141" t="s">
        <v>170</v>
      </c>
      <c r="D32" s="142" t="s">
        <v>115</v>
      </c>
      <c r="E32" s="143">
        <v>39411</v>
      </c>
      <c r="F32" s="164" t="s">
        <v>104</v>
      </c>
      <c r="G32" s="169"/>
    </row>
    <row r="33" spans="2:6" ht="17.25" customHeight="1" x14ac:dyDescent="0.25">
      <c r="B33" s="139"/>
      <c r="C33" s="141"/>
      <c r="D33" s="142"/>
      <c r="E33" s="143"/>
      <c r="F33" s="71"/>
    </row>
    <row r="34" spans="2:6" ht="17.25" customHeight="1" x14ac:dyDescent="0.25">
      <c r="B34" s="139"/>
      <c r="C34" s="141"/>
      <c r="D34" s="142"/>
      <c r="E34" s="143"/>
      <c r="F34" s="71"/>
    </row>
    <row r="35" spans="2:6" ht="17.25" customHeight="1" x14ac:dyDescent="0.25">
      <c r="B35" s="139"/>
      <c r="C35" s="141"/>
      <c r="D35" s="142"/>
      <c r="E35" s="143"/>
      <c r="F35" s="71"/>
    </row>
    <row r="36" spans="2:6" ht="17.25" customHeight="1" x14ac:dyDescent="0.25">
      <c r="B36" s="139"/>
      <c r="C36" s="141"/>
      <c r="D36" s="142"/>
      <c r="E36" s="143"/>
      <c r="F36" s="71"/>
    </row>
    <row r="37" spans="2:6" ht="17.25" customHeight="1" x14ac:dyDescent="0.25">
      <c r="B37" s="139"/>
      <c r="C37" s="141"/>
      <c r="D37" s="142"/>
      <c r="E37" s="143"/>
      <c r="F37" s="71"/>
    </row>
    <row r="38" spans="2:6" ht="17.25" customHeight="1" x14ac:dyDescent="0.25">
      <c r="B38" s="139"/>
      <c r="C38" s="141"/>
      <c r="D38" s="142"/>
      <c r="E38" s="143"/>
      <c r="F38" s="71"/>
    </row>
    <row r="39" spans="2:6" ht="17.25" customHeight="1" x14ac:dyDescent="0.25">
      <c r="B39" s="139"/>
      <c r="C39" s="141"/>
      <c r="D39" s="142"/>
      <c r="E39" s="143"/>
      <c r="F39" s="71"/>
    </row>
    <row r="40" spans="2:6" ht="17.25" customHeight="1" x14ac:dyDescent="0.25">
      <c r="B40" s="139"/>
      <c r="C40" s="141"/>
      <c r="D40" s="142"/>
      <c r="E40" s="143"/>
      <c r="F40" s="71"/>
    </row>
    <row r="41" spans="2:6" ht="17.25" customHeight="1" x14ac:dyDescent="0.25">
      <c r="B41" s="139"/>
      <c r="C41" s="141"/>
      <c r="D41" s="142"/>
      <c r="E41" s="143"/>
      <c r="F41" s="71"/>
    </row>
    <row r="42" spans="2:6" ht="17.25" customHeight="1" x14ac:dyDescent="0.25">
      <c r="B42" s="139"/>
      <c r="C42" s="141"/>
      <c r="D42" s="142"/>
      <c r="E42" s="143"/>
      <c r="F42" s="71"/>
    </row>
    <row r="43" spans="2:6" ht="17.25" customHeight="1" x14ac:dyDescent="0.25">
      <c r="B43" s="139"/>
      <c r="C43" s="141"/>
      <c r="D43" s="142"/>
      <c r="E43" s="143"/>
      <c r="F43" s="71"/>
    </row>
    <row r="44" spans="2:6" ht="17.25" customHeight="1" x14ac:dyDescent="0.25">
      <c r="B44" s="139"/>
      <c r="C44" s="141"/>
      <c r="D44" s="142"/>
      <c r="E44" s="143"/>
      <c r="F44" s="71"/>
    </row>
    <row r="45" spans="2:6" ht="17.25" customHeight="1" x14ac:dyDescent="0.25">
      <c r="B45" s="139"/>
      <c r="C45" s="141"/>
      <c r="D45" s="142"/>
      <c r="E45" s="143"/>
      <c r="F45" s="71"/>
    </row>
    <row r="46" spans="2:6" ht="17.25" customHeight="1" x14ac:dyDescent="0.25">
      <c r="B46" s="139"/>
      <c r="C46" s="141"/>
      <c r="D46" s="142"/>
      <c r="E46" s="143"/>
      <c r="F46" s="71"/>
    </row>
    <row r="47" spans="2:6" ht="17.25" customHeight="1" x14ac:dyDescent="0.25">
      <c r="B47" s="139"/>
      <c r="C47" s="141"/>
      <c r="D47" s="142"/>
      <c r="E47" s="143"/>
      <c r="F47" s="71"/>
    </row>
    <row r="48" spans="2:6" ht="17.25" customHeight="1" x14ac:dyDescent="0.25">
      <c r="B48" s="139"/>
      <c r="C48" s="141"/>
      <c r="D48" s="142"/>
      <c r="E48" s="143"/>
      <c r="F48" s="71"/>
    </row>
    <row r="49" spans="2:6" ht="17.25" customHeight="1" x14ac:dyDescent="0.25">
      <c r="B49" s="139"/>
      <c r="C49" s="141"/>
      <c r="D49" s="142"/>
      <c r="E49" s="143"/>
      <c r="F49" s="71"/>
    </row>
    <row r="50" spans="2:6" ht="17.25" customHeight="1" x14ac:dyDescent="0.25">
      <c r="B50" s="139"/>
      <c r="C50" s="141"/>
      <c r="D50" s="142"/>
      <c r="E50" s="143"/>
      <c r="F50" s="71"/>
    </row>
    <row r="51" spans="2:6" ht="17.25" customHeight="1" x14ac:dyDescent="0.25">
      <c r="B51" s="139"/>
      <c r="C51" s="141"/>
      <c r="D51" s="142"/>
      <c r="E51" s="143"/>
      <c r="F51" s="71"/>
    </row>
    <row r="52" spans="2:6" ht="17.25" customHeight="1" x14ac:dyDescent="0.25">
      <c r="B52" s="139"/>
      <c r="C52" s="141"/>
      <c r="D52" s="142"/>
      <c r="E52" s="143"/>
      <c r="F52" s="71"/>
    </row>
    <row r="53" spans="2:6" ht="17.25" customHeight="1" x14ac:dyDescent="0.25">
      <c r="B53" s="139"/>
      <c r="C53" s="141"/>
      <c r="D53" s="142"/>
      <c r="E53" s="143"/>
      <c r="F53" s="71"/>
    </row>
    <row r="54" spans="2:6" ht="17.25" customHeight="1" x14ac:dyDescent="0.25">
      <c r="B54" s="139"/>
      <c r="C54" s="141"/>
      <c r="D54" s="142"/>
      <c r="E54" s="143"/>
      <c r="F54" s="71"/>
    </row>
    <row r="55" spans="2:6" ht="17.25" customHeight="1" x14ac:dyDescent="0.25">
      <c r="B55" s="139"/>
      <c r="C55" s="141"/>
      <c r="D55" s="142"/>
      <c r="E55" s="143"/>
      <c r="F55" s="71"/>
    </row>
    <row r="56" spans="2:6" ht="17.25" customHeight="1" x14ac:dyDescent="0.25">
      <c r="B56" s="139"/>
      <c r="C56" s="141"/>
      <c r="D56" s="142"/>
      <c r="E56" s="143"/>
      <c r="F56" s="71"/>
    </row>
    <row r="57" spans="2:6" ht="17.25" customHeight="1" x14ac:dyDescent="0.25">
      <c r="B57" s="139"/>
      <c r="C57" s="141"/>
      <c r="D57" s="142"/>
      <c r="E57" s="143"/>
      <c r="F57" s="71"/>
    </row>
    <row r="58" spans="2:6" ht="17.25" customHeight="1" x14ac:dyDescent="0.25">
      <c r="B58" s="139"/>
      <c r="C58" s="141"/>
      <c r="D58" s="142"/>
      <c r="E58" s="143"/>
      <c r="F58" s="71"/>
    </row>
    <row r="59" spans="2:6" ht="17.25" customHeight="1" x14ac:dyDescent="0.25">
      <c r="B59" s="139"/>
      <c r="C59" s="141"/>
      <c r="D59" s="142"/>
      <c r="E59" s="143"/>
      <c r="F59" s="71"/>
    </row>
    <row r="60" spans="2:6" ht="17.25" customHeight="1" x14ac:dyDescent="0.25">
      <c r="B60" s="139"/>
      <c r="C60" s="141"/>
      <c r="D60" s="142"/>
      <c r="E60" s="143"/>
      <c r="F60" s="71"/>
    </row>
    <row r="61" spans="2:6" ht="17.25" customHeight="1" x14ac:dyDescent="0.25">
      <c r="B61" s="139"/>
      <c r="C61" s="141"/>
      <c r="D61" s="142"/>
      <c r="E61" s="143"/>
      <c r="F61" s="71"/>
    </row>
    <row r="62" spans="2:6" ht="17.25" customHeight="1" x14ac:dyDescent="0.25">
      <c r="B62" s="139"/>
      <c r="C62" s="141"/>
      <c r="D62" s="142"/>
      <c r="E62" s="143"/>
      <c r="F62" s="71"/>
    </row>
    <row r="63" spans="2:6" ht="17.25" customHeight="1" x14ac:dyDescent="0.25">
      <c r="B63" s="139"/>
      <c r="C63" s="141"/>
      <c r="D63" s="142"/>
      <c r="E63" s="143"/>
      <c r="F63" s="71"/>
    </row>
    <row r="64" spans="2:6" ht="17.25" customHeight="1" x14ac:dyDescent="0.25">
      <c r="B64" s="139"/>
      <c r="C64" s="141"/>
      <c r="D64" s="142"/>
      <c r="E64" s="143"/>
      <c r="F64" s="71"/>
    </row>
    <row r="65" spans="2:6" ht="17.25" customHeight="1" x14ac:dyDescent="0.25">
      <c r="B65" s="139"/>
      <c r="C65" s="141"/>
      <c r="D65" s="142"/>
      <c r="E65" s="143"/>
      <c r="F65" s="71"/>
    </row>
    <row r="66" spans="2:6" ht="17.25" customHeight="1" x14ac:dyDescent="0.25">
      <c r="B66" s="139"/>
      <c r="C66" s="141"/>
      <c r="D66" s="142"/>
      <c r="E66" s="143"/>
      <c r="F66" s="71"/>
    </row>
    <row r="67" spans="2:6" ht="17.25" customHeight="1" x14ac:dyDescent="0.25">
      <c r="B67" s="139"/>
      <c r="C67" s="141"/>
      <c r="D67" s="142"/>
      <c r="E67" s="143"/>
      <c r="F67" s="71"/>
    </row>
    <row r="68" spans="2:6" ht="17.25" customHeight="1" x14ac:dyDescent="0.25">
      <c r="B68" s="139"/>
      <c r="C68" s="141"/>
      <c r="D68" s="142"/>
      <c r="E68" s="143"/>
      <c r="F68" s="71"/>
    </row>
    <row r="69" spans="2:6" ht="17.25" customHeight="1" x14ac:dyDescent="0.25">
      <c r="B69" s="139"/>
      <c r="C69" s="141"/>
      <c r="D69" s="142"/>
      <c r="E69" s="143"/>
      <c r="F69" s="71"/>
    </row>
    <row r="70" spans="2:6" ht="17.25" customHeight="1" x14ac:dyDescent="0.25">
      <c r="B70" s="139"/>
      <c r="C70" s="141"/>
      <c r="D70" s="142"/>
      <c r="E70" s="143"/>
      <c r="F70" s="71"/>
    </row>
    <row r="71" spans="2:6" ht="17.25" customHeight="1" x14ac:dyDescent="0.25">
      <c r="B71" s="139"/>
      <c r="C71" s="141"/>
      <c r="D71" s="142"/>
      <c r="E71" s="143"/>
      <c r="F71" s="71"/>
    </row>
    <row r="72" spans="2:6" ht="17.25" customHeight="1" x14ac:dyDescent="0.25">
      <c r="B72" s="139"/>
      <c r="C72" s="141"/>
      <c r="D72" s="142"/>
      <c r="E72" s="143"/>
      <c r="F72" s="71"/>
    </row>
    <row r="73" spans="2:6" ht="17.25" customHeight="1" x14ac:dyDescent="0.25">
      <c r="B73" s="139"/>
      <c r="C73" s="141"/>
      <c r="D73" s="142"/>
      <c r="E73" s="143"/>
      <c r="F73" s="71"/>
    </row>
    <row r="74" spans="2:6" ht="17.25" customHeight="1" x14ac:dyDescent="0.25">
      <c r="B74" s="139"/>
      <c r="C74" s="141"/>
      <c r="D74" s="142"/>
      <c r="E74" s="143"/>
      <c r="F74" s="71"/>
    </row>
    <row r="75" spans="2:6" ht="17.25" customHeight="1" x14ac:dyDescent="0.25">
      <c r="B75" s="139"/>
      <c r="C75" s="141"/>
      <c r="D75" s="142"/>
      <c r="E75" s="143"/>
      <c r="F75" s="71"/>
    </row>
    <row r="76" spans="2:6" ht="17.25" customHeight="1" x14ac:dyDescent="0.25">
      <c r="B76" s="139"/>
      <c r="C76" s="141"/>
      <c r="D76" s="142"/>
      <c r="E76" s="143"/>
      <c r="F76" s="71"/>
    </row>
    <row r="77" spans="2:6" ht="17.25" customHeight="1" x14ac:dyDescent="0.25">
      <c r="B77" s="139"/>
      <c r="C77" s="141"/>
      <c r="D77" s="142"/>
      <c r="E77" s="143"/>
      <c r="F77" s="71"/>
    </row>
    <row r="78" spans="2:6" ht="17.25" customHeight="1" x14ac:dyDescent="0.25">
      <c r="B78" s="139"/>
      <c r="C78" s="141"/>
      <c r="D78" s="142"/>
      <c r="E78" s="143"/>
      <c r="F78" s="71"/>
    </row>
    <row r="79" spans="2:6" ht="17.25" customHeight="1" x14ac:dyDescent="0.25">
      <c r="B79" s="139"/>
      <c r="C79" s="141"/>
      <c r="D79" s="142"/>
      <c r="E79" s="143"/>
      <c r="F79" s="71"/>
    </row>
    <row r="80" spans="2:6" ht="17.25" customHeight="1" x14ac:dyDescent="0.25">
      <c r="B80" s="139"/>
      <c r="C80" s="141"/>
      <c r="D80" s="142"/>
      <c r="E80" s="143"/>
      <c r="F80" s="71"/>
    </row>
    <row r="81" spans="2:6" ht="17.25" customHeight="1" x14ac:dyDescent="0.25">
      <c r="B81" s="139"/>
      <c r="C81" s="141"/>
      <c r="D81" s="142"/>
      <c r="E81" s="143"/>
      <c r="F81" s="71"/>
    </row>
    <row r="82" spans="2:6" ht="17.25" customHeight="1" x14ac:dyDescent="0.25">
      <c r="B82" s="139"/>
      <c r="C82" s="141"/>
      <c r="D82" s="142"/>
      <c r="E82" s="143"/>
      <c r="F82" s="71"/>
    </row>
    <row r="83" spans="2:6" ht="17.25" customHeight="1" x14ac:dyDescent="0.25">
      <c r="B83" s="139"/>
      <c r="C83" s="141"/>
      <c r="D83" s="142"/>
      <c r="E83" s="143"/>
      <c r="F83" s="71"/>
    </row>
    <row r="84" spans="2:6" ht="17.25" customHeight="1" x14ac:dyDescent="0.25">
      <c r="B84" s="139"/>
      <c r="C84" s="141"/>
      <c r="D84" s="142"/>
      <c r="E84" s="143"/>
      <c r="F84" s="71"/>
    </row>
    <row r="85" spans="2:6" ht="17.25" customHeight="1" x14ac:dyDescent="0.25">
      <c r="B85" s="139"/>
      <c r="C85" s="141"/>
      <c r="D85" s="142"/>
      <c r="E85" s="143"/>
      <c r="F85" s="71"/>
    </row>
    <row r="86" spans="2:6" ht="17.25" customHeight="1" x14ac:dyDescent="0.25">
      <c r="B86" s="139"/>
      <c r="C86" s="141"/>
      <c r="D86" s="142"/>
      <c r="E86" s="143"/>
      <c r="F86" s="71"/>
    </row>
    <row r="87" spans="2:6" ht="17.25" customHeight="1" x14ac:dyDescent="0.25">
      <c r="B87" s="139"/>
      <c r="C87" s="141"/>
      <c r="D87" s="142"/>
      <c r="E87" s="143"/>
      <c r="F87" s="71"/>
    </row>
    <row r="88" spans="2:6" ht="17.25" customHeight="1" x14ac:dyDescent="0.25">
      <c r="B88" s="139"/>
      <c r="C88" s="141"/>
      <c r="D88" s="142"/>
      <c r="E88" s="143"/>
      <c r="F88" s="71"/>
    </row>
    <row r="89" spans="2:6" ht="17.25" customHeight="1" x14ac:dyDescent="0.25">
      <c r="B89" s="139"/>
      <c r="C89" s="141"/>
      <c r="D89" s="142"/>
      <c r="E89" s="143"/>
      <c r="F89" s="71"/>
    </row>
    <row r="90" spans="2:6" ht="17.25" customHeight="1" x14ac:dyDescent="0.25">
      <c r="B90" s="139"/>
      <c r="C90" s="141"/>
      <c r="D90" s="142"/>
      <c r="E90" s="143"/>
      <c r="F90" s="71"/>
    </row>
    <row r="91" spans="2:6" ht="17.25" customHeight="1" x14ac:dyDescent="0.25">
      <c r="B91" s="139"/>
      <c r="C91" s="141"/>
      <c r="D91" s="142"/>
      <c r="E91" s="143"/>
      <c r="F91" s="71"/>
    </row>
    <row r="92" spans="2:6" ht="17.25" customHeight="1" x14ac:dyDescent="0.25">
      <c r="B92" s="139"/>
      <c r="C92" s="141"/>
      <c r="D92" s="142"/>
      <c r="E92" s="143"/>
      <c r="F92" s="71"/>
    </row>
    <row r="93" spans="2:6" ht="17.25" customHeight="1" x14ac:dyDescent="0.25">
      <c r="B93" s="139"/>
      <c r="C93" s="141"/>
      <c r="D93" s="142"/>
      <c r="E93" s="143"/>
      <c r="F93" s="71"/>
    </row>
    <row r="94" spans="2:6" ht="17.25" customHeight="1" x14ac:dyDescent="0.25">
      <c r="B94" s="139"/>
      <c r="C94" s="141"/>
      <c r="D94" s="142"/>
      <c r="E94" s="143"/>
      <c r="F94" s="71"/>
    </row>
    <row r="95" spans="2:6" ht="17.25" customHeight="1" x14ac:dyDescent="0.25">
      <c r="B95" s="139"/>
      <c r="C95" s="141"/>
      <c r="D95" s="142"/>
      <c r="E95" s="143"/>
      <c r="F95" s="71"/>
    </row>
    <row r="96" spans="2:6" ht="17.25" customHeight="1" x14ac:dyDescent="0.25">
      <c r="B96" s="139"/>
      <c r="C96" s="141"/>
      <c r="D96" s="142"/>
      <c r="E96" s="143"/>
      <c r="F96" s="71"/>
    </row>
    <row r="97" spans="2:6" ht="17.25" customHeight="1" x14ac:dyDescent="0.25">
      <c r="B97" s="139"/>
      <c r="C97" s="141"/>
      <c r="D97" s="142"/>
      <c r="E97" s="143"/>
      <c r="F97" s="71"/>
    </row>
    <row r="98" spans="2:6" ht="17.25" customHeight="1" x14ac:dyDescent="0.25">
      <c r="B98" s="139"/>
      <c r="C98" s="141"/>
      <c r="D98" s="142"/>
      <c r="E98" s="143"/>
      <c r="F98" s="71"/>
    </row>
    <row r="99" spans="2:6" ht="17.25" customHeight="1" x14ac:dyDescent="0.25">
      <c r="B99" s="139"/>
      <c r="C99" s="141"/>
      <c r="D99" s="142"/>
      <c r="E99" s="143"/>
      <c r="F99" s="71"/>
    </row>
    <row r="100" spans="2:6" ht="17.25" customHeight="1" x14ac:dyDescent="0.25">
      <c r="B100" s="139"/>
      <c r="C100" s="141"/>
      <c r="D100" s="142"/>
      <c r="E100" s="143"/>
      <c r="F100" s="71"/>
    </row>
    <row r="101" spans="2:6" ht="17.25" customHeight="1" x14ac:dyDescent="0.25">
      <c r="B101" s="139"/>
      <c r="C101" s="141"/>
      <c r="D101" s="142"/>
      <c r="E101" s="143"/>
      <c r="F101" s="71"/>
    </row>
    <row r="102" spans="2:6" ht="17.25" customHeight="1" x14ac:dyDescent="0.25">
      <c r="B102" s="139"/>
      <c r="C102" s="141"/>
      <c r="D102" s="142"/>
      <c r="E102" s="143"/>
      <c r="F102" s="71"/>
    </row>
    <row r="103" spans="2:6" ht="17.25" customHeight="1" x14ac:dyDescent="0.25">
      <c r="B103" s="139"/>
      <c r="C103" s="141"/>
      <c r="D103" s="142"/>
      <c r="E103" s="143"/>
      <c r="F103" s="71"/>
    </row>
    <row r="104" spans="2:6" ht="17.25" customHeight="1" x14ac:dyDescent="0.25">
      <c r="B104" s="139"/>
      <c r="C104" s="141"/>
      <c r="D104" s="142"/>
      <c r="E104" s="143"/>
      <c r="F104" s="71"/>
    </row>
    <row r="105" spans="2:6" ht="17.25" customHeight="1" x14ac:dyDescent="0.25">
      <c r="B105" s="139"/>
      <c r="C105" s="141"/>
      <c r="D105" s="142"/>
      <c r="E105" s="143"/>
      <c r="F105" s="71"/>
    </row>
    <row r="106" spans="2:6" ht="17.25" customHeight="1" x14ac:dyDescent="0.25">
      <c r="B106" s="139"/>
      <c r="C106" s="141"/>
      <c r="D106" s="142"/>
      <c r="E106" s="143"/>
      <c r="F106" s="71"/>
    </row>
    <row r="107" spans="2:6" ht="17.25" customHeight="1" x14ac:dyDescent="0.25">
      <c r="B107" s="139"/>
      <c r="C107" s="141"/>
      <c r="D107" s="142"/>
      <c r="E107" s="143"/>
      <c r="F107" s="71"/>
    </row>
    <row r="108" spans="2:6" ht="17.25" customHeight="1" x14ac:dyDescent="0.25">
      <c r="B108" s="139"/>
      <c r="C108" s="141"/>
      <c r="D108" s="142"/>
      <c r="E108" s="143"/>
      <c r="F108" s="71"/>
    </row>
    <row r="109" spans="2:6" ht="17.25" customHeight="1" x14ac:dyDescent="0.25">
      <c r="B109" s="139"/>
      <c r="C109" s="141"/>
      <c r="D109" s="142"/>
      <c r="E109" s="143"/>
      <c r="F109" s="71"/>
    </row>
    <row r="110" spans="2:6" ht="17.25" customHeight="1" x14ac:dyDescent="0.25">
      <c r="B110" s="139"/>
      <c r="C110" s="141"/>
      <c r="D110" s="142"/>
      <c r="E110" s="143"/>
      <c r="F110" s="71"/>
    </row>
    <row r="111" spans="2:6" ht="17.25" customHeight="1" x14ac:dyDescent="0.25">
      <c r="B111" s="139"/>
      <c r="C111" s="141"/>
      <c r="D111" s="142"/>
      <c r="E111" s="143"/>
      <c r="F111" s="71"/>
    </row>
    <row r="112" spans="2:6" ht="17.25" customHeight="1" x14ac:dyDescent="0.25">
      <c r="B112" s="139"/>
      <c r="C112" s="141"/>
      <c r="D112" s="142"/>
      <c r="E112" s="143"/>
      <c r="F112" s="71"/>
    </row>
  </sheetData>
  <mergeCells count="1">
    <mergeCell ref="C1:F1"/>
  </mergeCells>
  <pageMargins left="0.27559055118110237" right="0.27559055118110237" top="0.27559055118110237" bottom="0.27559055118110237" header="0" footer="0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="90" zoomScaleNormal="90" workbookViewId="0">
      <selection activeCell="B27" sqref="B27:B30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211" t="s">
        <v>121</v>
      </c>
      <c r="B1" s="211"/>
      <c r="C1" s="211"/>
      <c r="D1" s="211"/>
      <c r="E1" s="211"/>
      <c r="F1" s="148"/>
      <c r="H1" s="211" t="s">
        <v>121</v>
      </c>
      <c r="I1" s="211"/>
      <c r="J1" s="211"/>
      <c r="K1" s="211"/>
      <c r="L1" s="211"/>
    </row>
    <row r="2" spans="1:12" x14ac:dyDescent="0.25">
      <c r="E2" s="147" t="s">
        <v>120</v>
      </c>
      <c r="F2" s="149"/>
      <c r="L2" s="147" t="s">
        <v>119</v>
      </c>
    </row>
    <row r="3" spans="1:12" ht="17.100000000000001" customHeight="1" x14ac:dyDescent="0.25">
      <c r="A3" s="41" t="s">
        <v>117</v>
      </c>
      <c r="B3" s="163" t="s">
        <v>100</v>
      </c>
      <c r="C3" s="41"/>
      <c r="D3" s="41"/>
      <c r="F3" s="150"/>
      <c r="H3" s="41" t="s">
        <v>117</v>
      </c>
      <c r="I3" s="163" t="s">
        <v>100</v>
      </c>
      <c r="J3" s="41"/>
      <c r="K3" s="41"/>
    </row>
    <row r="4" spans="1:12" ht="7.5" customHeight="1" x14ac:dyDescent="0.25">
      <c r="A4" s="41"/>
      <c r="B4" s="41"/>
      <c r="C4" s="41"/>
      <c r="D4" s="41"/>
      <c r="F4" s="150"/>
      <c r="H4" s="41"/>
      <c r="I4" s="41"/>
      <c r="J4" s="41"/>
      <c r="K4" s="41"/>
    </row>
    <row r="5" spans="1:12" ht="17.100000000000001" customHeight="1" x14ac:dyDescent="0.25">
      <c r="A5" s="212" t="s">
        <v>118</v>
      </c>
      <c r="B5" s="214" t="s">
        <v>112</v>
      </c>
      <c r="C5" s="216" t="s">
        <v>106</v>
      </c>
      <c r="D5" s="217"/>
      <c r="E5" s="218"/>
      <c r="F5" s="151"/>
      <c r="H5" s="212" t="s">
        <v>118</v>
      </c>
      <c r="I5" s="214" t="s">
        <v>112</v>
      </c>
      <c r="J5" s="216" t="s">
        <v>106</v>
      </c>
      <c r="K5" s="217"/>
      <c r="L5" s="218"/>
    </row>
    <row r="6" spans="1:12" x14ac:dyDescent="0.25">
      <c r="A6" s="213"/>
      <c r="B6" s="215"/>
      <c r="C6" s="146">
        <v>1</v>
      </c>
      <c r="D6" s="146">
        <v>2</v>
      </c>
      <c r="E6" s="146">
        <v>3</v>
      </c>
      <c r="F6" s="151"/>
      <c r="H6" s="213"/>
      <c r="I6" s="215"/>
      <c r="J6" s="146">
        <v>1</v>
      </c>
      <c r="K6" s="146">
        <v>2</v>
      </c>
      <c r="L6" s="146">
        <v>3</v>
      </c>
    </row>
    <row r="7" spans="1:12" ht="24.95" customHeight="1" x14ac:dyDescent="0.25">
      <c r="A7" s="162">
        <v>1</v>
      </c>
      <c r="B7" s="141" t="s">
        <v>145</v>
      </c>
      <c r="C7" s="145"/>
      <c r="D7" s="145"/>
      <c r="E7" s="145"/>
      <c r="F7" s="151"/>
      <c r="H7" s="162">
        <v>4</v>
      </c>
      <c r="I7" s="141" t="s">
        <v>147</v>
      </c>
      <c r="J7" s="145"/>
      <c r="K7" s="145"/>
      <c r="L7" s="145"/>
    </row>
    <row r="8" spans="1:12" ht="24.95" customHeight="1" x14ac:dyDescent="0.25">
      <c r="A8" s="162">
        <v>2</v>
      </c>
      <c r="B8" s="141" t="s">
        <v>146</v>
      </c>
      <c r="C8" s="145"/>
      <c r="D8" s="145"/>
      <c r="E8" s="145"/>
      <c r="F8" s="151"/>
      <c r="H8" s="162">
        <v>5</v>
      </c>
      <c r="I8" s="141" t="s">
        <v>173</v>
      </c>
      <c r="J8" s="145"/>
      <c r="K8" s="145"/>
      <c r="L8" s="145"/>
    </row>
    <row r="9" spans="1:12" ht="24.95" customHeight="1" x14ac:dyDescent="0.25">
      <c r="A9" s="162">
        <v>3</v>
      </c>
      <c r="B9" s="141" t="s">
        <v>172</v>
      </c>
      <c r="C9" s="145"/>
      <c r="D9" s="145"/>
      <c r="E9" s="145"/>
      <c r="F9" s="151"/>
      <c r="H9" s="162">
        <v>6</v>
      </c>
      <c r="I9" s="141" t="s">
        <v>148</v>
      </c>
      <c r="J9" s="145"/>
      <c r="K9" s="145"/>
      <c r="L9" s="145"/>
    </row>
    <row r="10" spans="1:12" ht="21" customHeight="1" x14ac:dyDescent="0.25">
      <c r="F10" s="150"/>
    </row>
    <row r="11" spans="1:12" ht="15" customHeight="1" x14ac:dyDescent="0.25">
      <c r="A11" s="152"/>
      <c r="B11" s="152"/>
      <c r="C11" s="152"/>
      <c r="D11" s="152"/>
      <c r="E11" s="152"/>
      <c r="F11" s="153"/>
      <c r="G11" s="152"/>
      <c r="H11" s="152"/>
      <c r="I11" s="152"/>
      <c r="J11" s="152"/>
      <c r="K11" s="152"/>
      <c r="L11" s="152"/>
    </row>
    <row r="12" spans="1:12" ht="18.75" x14ac:dyDescent="0.25">
      <c r="A12" s="211" t="s">
        <v>160</v>
      </c>
      <c r="B12" s="211"/>
      <c r="C12" s="211"/>
      <c r="D12" s="211"/>
      <c r="E12" s="211"/>
      <c r="F12" s="148"/>
      <c r="H12" s="211" t="s">
        <v>4</v>
      </c>
      <c r="I12" s="211"/>
      <c r="J12" s="211"/>
      <c r="K12" s="211"/>
      <c r="L12" s="211"/>
    </row>
    <row r="13" spans="1:12" x14ac:dyDescent="0.25">
      <c r="E13" s="147" t="s">
        <v>120</v>
      </c>
      <c r="F13" s="149"/>
      <c r="L13" s="147" t="s">
        <v>119</v>
      </c>
    </row>
    <row r="14" spans="1:12" ht="17.100000000000001" customHeight="1" x14ac:dyDescent="0.25">
      <c r="A14" s="41" t="s">
        <v>117</v>
      </c>
      <c r="B14" s="163" t="s">
        <v>100</v>
      </c>
      <c r="C14" s="41"/>
      <c r="D14" s="41"/>
      <c r="F14" s="150"/>
      <c r="H14" s="41" t="s">
        <v>117</v>
      </c>
      <c r="I14" s="163" t="s">
        <v>100</v>
      </c>
      <c r="J14" s="41"/>
      <c r="K14" s="41"/>
    </row>
    <row r="15" spans="1:12" ht="7.5" customHeight="1" x14ac:dyDescent="0.25">
      <c r="A15" s="41"/>
      <c r="B15" s="41"/>
      <c r="C15" s="41"/>
      <c r="D15" s="41"/>
      <c r="F15" s="150"/>
      <c r="H15" s="41"/>
      <c r="I15" s="41"/>
      <c r="J15" s="41"/>
      <c r="K15" s="41"/>
    </row>
    <row r="16" spans="1:12" ht="17.100000000000001" customHeight="1" x14ac:dyDescent="0.25">
      <c r="A16" s="212" t="s">
        <v>118</v>
      </c>
      <c r="B16" s="214" t="s">
        <v>112</v>
      </c>
      <c r="C16" s="219" t="s">
        <v>106</v>
      </c>
      <c r="D16" s="219"/>
      <c r="E16" s="219"/>
      <c r="F16" s="151"/>
      <c r="H16" s="212" t="s">
        <v>118</v>
      </c>
      <c r="I16" s="214" t="s">
        <v>112</v>
      </c>
      <c r="J16" s="219" t="s">
        <v>106</v>
      </c>
      <c r="K16" s="219"/>
      <c r="L16" s="219"/>
    </row>
    <row r="17" spans="1:12" x14ac:dyDescent="0.25">
      <c r="A17" s="213"/>
      <c r="B17" s="215"/>
      <c r="C17" s="219"/>
      <c r="D17" s="219"/>
      <c r="E17" s="219"/>
      <c r="F17" s="151"/>
      <c r="H17" s="213"/>
      <c r="I17" s="215"/>
      <c r="J17" s="219"/>
      <c r="K17" s="219"/>
      <c r="L17" s="219"/>
    </row>
    <row r="18" spans="1:12" ht="24.95" customHeight="1" x14ac:dyDescent="0.25">
      <c r="A18" s="107">
        <f t="shared" ref="A18:B20" si="0">A7</f>
        <v>1</v>
      </c>
      <c r="B18" s="165" t="str">
        <f t="shared" si="0"/>
        <v>Стукова Карина</v>
      </c>
      <c r="C18" s="220"/>
      <c r="D18" s="221"/>
      <c r="E18" s="222"/>
      <c r="F18" s="166"/>
      <c r="G18" s="123"/>
      <c r="H18" s="107">
        <f t="shared" ref="H18:I20" si="1">H7</f>
        <v>4</v>
      </c>
      <c r="I18" s="165" t="str">
        <f t="shared" si="1"/>
        <v>Лоскутов Андрей</v>
      </c>
      <c r="J18" s="220"/>
      <c r="K18" s="221"/>
      <c r="L18" s="222"/>
    </row>
    <row r="19" spans="1:12" ht="24.95" customHeight="1" x14ac:dyDescent="0.25">
      <c r="A19" s="107">
        <f t="shared" si="0"/>
        <v>2</v>
      </c>
      <c r="B19" s="165" t="str">
        <f t="shared" si="0"/>
        <v>Барановская Юлия</v>
      </c>
      <c r="C19" s="220"/>
      <c r="D19" s="221"/>
      <c r="E19" s="222"/>
      <c r="F19" s="166"/>
      <c r="G19" s="123"/>
      <c r="H19" s="107">
        <f t="shared" si="1"/>
        <v>5</v>
      </c>
      <c r="I19" s="165" t="str">
        <f t="shared" si="1"/>
        <v>Сафронов Даниил</v>
      </c>
      <c r="J19" s="220"/>
      <c r="K19" s="221"/>
      <c r="L19" s="222"/>
    </row>
    <row r="20" spans="1:12" ht="24.95" customHeight="1" x14ac:dyDescent="0.25">
      <c r="A20" s="107">
        <f t="shared" si="0"/>
        <v>3</v>
      </c>
      <c r="B20" s="165" t="str">
        <f t="shared" si="0"/>
        <v>Вагина Варвара</v>
      </c>
      <c r="C20" s="220"/>
      <c r="D20" s="221"/>
      <c r="E20" s="222"/>
      <c r="F20" s="166"/>
      <c r="G20" s="123"/>
      <c r="H20" s="107">
        <f t="shared" si="1"/>
        <v>6</v>
      </c>
      <c r="I20" s="165" t="str">
        <f t="shared" si="1"/>
        <v>Белозеров Кирилл</v>
      </c>
      <c r="J20" s="220"/>
      <c r="K20" s="221"/>
      <c r="L20" s="222"/>
    </row>
    <row r="21" spans="1:12" x14ac:dyDescent="0.25">
      <c r="F21" s="150"/>
    </row>
    <row r="22" spans="1:12" x14ac:dyDescent="0.25">
      <c r="A22" s="152"/>
      <c r="B22" s="152"/>
      <c r="C22" s="152"/>
      <c r="D22" s="152"/>
      <c r="E22" s="152"/>
      <c r="F22" s="153"/>
      <c r="G22" s="152"/>
      <c r="H22" s="152"/>
      <c r="I22" s="152"/>
      <c r="J22" s="152"/>
      <c r="K22" s="152"/>
      <c r="L22" s="152"/>
    </row>
    <row r="23" spans="1:12" ht="18.75" x14ac:dyDescent="0.25">
      <c r="A23" s="211" t="s">
        <v>161</v>
      </c>
      <c r="B23" s="211"/>
      <c r="C23" s="211"/>
      <c r="D23" s="211"/>
      <c r="E23" s="211"/>
      <c r="F23" s="148"/>
      <c r="H23" s="211" t="s">
        <v>161</v>
      </c>
      <c r="I23" s="211"/>
      <c r="J23" s="211"/>
      <c r="K23" s="211"/>
      <c r="L23" s="211"/>
    </row>
    <row r="24" spans="1:12" x14ac:dyDescent="0.25">
      <c r="E24" s="147" t="s">
        <v>120</v>
      </c>
      <c r="F24" s="149"/>
      <c r="L24" s="147" t="s">
        <v>119</v>
      </c>
    </row>
    <row r="25" spans="1:12" ht="17.100000000000001" customHeight="1" x14ac:dyDescent="0.25">
      <c r="A25" s="41" t="s">
        <v>117</v>
      </c>
      <c r="B25" s="163" t="s">
        <v>100</v>
      </c>
      <c r="C25" s="41"/>
      <c r="D25" s="41"/>
      <c r="F25" s="150"/>
      <c r="H25" s="41" t="s">
        <v>117</v>
      </c>
      <c r="I25" s="163" t="s">
        <v>100</v>
      </c>
      <c r="J25" s="41"/>
      <c r="K25" s="41"/>
    </row>
    <row r="26" spans="1:12" ht="7.5" customHeight="1" x14ac:dyDescent="0.25">
      <c r="A26" s="41"/>
      <c r="B26" s="41"/>
      <c r="C26" s="41"/>
      <c r="D26" s="41"/>
      <c r="F26" s="150"/>
      <c r="H26" s="41"/>
      <c r="I26" s="41"/>
      <c r="J26" s="41"/>
      <c r="K26" s="41"/>
    </row>
    <row r="27" spans="1:12" ht="17.100000000000001" customHeight="1" x14ac:dyDescent="0.25">
      <c r="A27" s="212" t="s">
        <v>118</v>
      </c>
      <c r="B27" s="214" t="s">
        <v>112</v>
      </c>
      <c r="C27" s="219" t="s">
        <v>106</v>
      </c>
      <c r="D27" s="219"/>
      <c r="E27" s="219"/>
      <c r="F27" s="151"/>
      <c r="H27" s="212" t="s">
        <v>118</v>
      </c>
      <c r="I27" s="214" t="s">
        <v>112</v>
      </c>
      <c r="J27" s="219" t="s">
        <v>106</v>
      </c>
      <c r="K27" s="219"/>
      <c r="L27" s="219"/>
    </row>
    <row r="28" spans="1:12" x14ac:dyDescent="0.25">
      <c r="A28" s="213"/>
      <c r="B28" s="215"/>
      <c r="C28" s="219"/>
      <c r="D28" s="219"/>
      <c r="E28" s="219"/>
      <c r="F28" s="151"/>
      <c r="H28" s="213"/>
      <c r="I28" s="215"/>
      <c r="J28" s="219"/>
      <c r="K28" s="219"/>
      <c r="L28" s="219"/>
    </row>
    <row r="29" spans="1:12" ht="24.95" customHeight="1" x14ac:dyDescent="0.25">
      <c r="A29" s="107">
        <f t="shared" ref="A29:B31" si="2">A18</f>
        <v>1</v>
      </c>
      <c r="B29" s="165" t="str">
        <f t="shared" si="2"/>
        <v>Стукова Карина</v>
      </c>
      <c r="C29" s="220"/>
      <c r="D29" s="221"/>
      <c r="E29" s="222"/>
      <c r="F29" s="166"/>
      <c r="G29" s="123"/>
      <c r="H29" s="107">
        <f t="shared" ref="H29:I31" si="3">H18</f>
        <v>4</v>
      </c>
      <c r="I29" s="165" t="str">
        <f t="shared" si="3"/>
        <v>Лоскутов Андрей</v>
      </c>
      <c r="J29" s="220"/>
      <c r="K29" s="221"/>
      <c r="L29" s="222"/>
    </row>
    <row r="30" spans="1:12" ht="24.95" customHeight="1" x14ac:dyDescent="0.25">
      <c r="A30" s="107">
        <f t="shared" si="2"/>
        <v>2</v>
      </c>
      <c r="B30" s="165" t="str">
        <f t="shared" si="2"/>
        <v>Барановская Юлия</v>
      </c>
      <c r="C30" s="220"/>
      <c r="D30" s="221"/>
      <c r="E30" s="222"/>
      <c r="F30" s="166"/>
      <c r="G30" s="123"/>
      <c r="H30" s="107">
        <f t="shared" si="3"/>
        <v>5</v>
      </c>
      <c r="I30" s="165" t="str">
        <f t="shared" si="3"/>
        <v>Сафронов Даниил</v>
      </c>
      <c r="J30" s="220"/>
      <c r="K30" s="221"/>
      <c r="L30" s="222"/>
    </row>
    <row r="31" spans="1:12" ht="24.95" customHeight="1" x14ac:dyDescent="0.25">
      <c r="A31" s="107">
        <f t="shared" si="2"/>
        <v>3</v>
      </c>
      <c r="B31" s="165" t="str">
        <f t="shared" si="2"/>
        <v>Вагина Варвара</v>
      </c>
      <c r="C31" s="220"/>
      <c r="D31" s="221"/>
      <c r="E31" s="222"/>
      <c r="F31" s="166"/>
      <c r="G31" s="123"/>
      <c r="H31" s="107">
        <f t="shared" si="3"/>
        <v>6</v>
      </c>
      <c r="I31" s="165" t="str">
        <f t="shared" si="3"/>
        <v>Белозеров Кирилл</v>
      </c>
      <c r="J31" s="220"/>
      <c r="K31" s="221"/>
      <c r="L31" s="222"/>
    </row>
    <row r="32" spans="1:12" ht="18" customHeight="1" x14ac:dyDescent="0.25">
      <c r="A32" s="152"/>
      <c r="B32" s="152"/>
      <c r="C32" s="152"/>
      <c r="D32" s="152"/>
      <c r="E32" s="152"/>
      <c r="F32" s="153"/>
      <c r="G32" s="152"/>
      <c r="H32" s="152"/>
      <c r="I32" s="152"/>
      <c r="J32" s="152"/>
      <c r="K32" s="152"/>
      <c r="L32" s="152"/>
    </row>
    <row r="33" spans="1:12" ht="25.5" customHeight="1" x14ac:dyDescent="0.25">
      <c r="A33" s="211" t="s">
        <v>162</v>
      </c>
      <c r="B33" s="211"/>
      <c r="C33" s="211"/>
      <c r="D33" s="211"/>
      <c r="E33" s="211"/>
      <c r="F33" s="148"/>
      <c r="H33" s="211" t="s">
        <v>162</v>
      </c>
      <c r="I33" s="211"/>
      <c r="J33" s="211"/>
      <c r="K33" s="211"/>
      <c r="L33" s="211"/>
    </row>
    <row r="34" spans="1:12" x14ac:dyDescent="0.25">
      <c r="E34" s="147" t="s">
        <v>120</v>
      </c>
      <c r="F34" s="149"/>
      <c r="L34" s="147" t="s">
        <v>119</v>
      </c>
    </row>
    <row r="35" spans="1:12" ht="17.100000000000001" customHeight="1" x14ac:dyDescent="0.25">
      <c r="A35" s="41" t="s">
        <v>117</v>
      </c>
      <c r="B35" s="163" t="s">
        <v>100</v>
      </c>
      <c r="C35" s="41"/>
      <c r="D35" s="41"/>
      <c r="F35" s="150"/>
      <c r="H35" s="41" t="s">
        <v>117</v>
      </c>
      <c r="I35" s="163" t="s">
        <v>100</v>
      </c>
      <c r="J35" s="41"/>
      <c r="K35" s="41"/>
    </row>
    <row r="36" spans="1:12" ht="7.5" customHeight="1" x14ac:dyDescent="0.25">
      <c r="A36" s="41"/>
      <c r="B36" s="41"/>
      <c r="C36" s="41"/>
      <c r="D36" s="41"/>
      <c r="F36" s="150"/>
      <c r="H36" s="41"/>
      <c r="I36" s="41"/>
      <c r="J36" s="41"/>
      <c r="K36" s="41"/>
    </row>
    <row r="37" spans="1:12" ht="17.100000000000001" customHeight="1" x14ac:dyDescent="0.25">
      <c r="A37" s="212" t="s">
        <v>118</v>
      </c>
      <c r="B37" s="214" t="s">
        <v>112</v>
      </c>
      <c r="C37" s="219" t="s">
        <v>106</v>
      </c>
      <c r="D37" s="219"/>
      <c r="E37" s="219"/>
      <c r="F37" s="151"/>
      <c r="H37" s="212" t="s">
        <v>118</v>
      </c>
      <c r="I37" s="214" t="s">
        <v>112</v>
      </c>
      <c r="J37" s="219" t="s">
        <v>106</v>
      </c>
      <c r="K37" s="219"/>
      <c r="L37" s="219"/>
    </row>
    <row r="38" spans="1:12" x14ac:dyDescent="0.25">
      <c r="A38" s="213"/>
      <c r="B38" s="215"/>
      <c r="C38" s="219"/>
      <c r="D38" s="219"/>
      <c r="E38" s="219"/>
      <c r="F38" s="151"/>
      <c r="H38" s="213"/>
      <c r="I38" s="215"/>
      <c r="J38" s="219"/>
      <c r="K38" s="219"/>
      <c r="L38" s="219"/>
    </row>
    <row r="39" spans="1:12" ht="24.95" customHeight="1" x14ac:dyDescent="0.25">
      <c r="A39" s="107">
        <f t="shared" ref="A39:B41" si="4">A29</f>
        <v>1</v>
      </c>
      <c r="B39" s="165" t="str">
        <f t="shared" si="4"/>
        <v>Стукова Карина</v>
      </c>
      <c r="C39" s="220"/>
      <c r="D39" s="221"/>
      <c r="E39" s="222"/>
      <c r="F39" s="166"/>
      <c r="G39" s="123"/>
      <c r="H39" s="107">
        <f t="shared" ref="H39:I41" si="5">H29</f>
        <v>4</v>
      </c>
      <c r="I39" s="165" t="str">
        <f t="shared" si="5"/>
        <v>Лоскутов Андрей</v>
      </c>
      <c r="J39" s="220"/>
      <c r="K39" s="221"/>
      <c r="L39" s="222"/>
    </row>
    <row r="40" spans="1:12" ht="24.95" customHeight="1" x14ac:dyDescent="0.25">
      <c r="A40" s="107">
        <f t="shared" si="4"/>
        <v>2</v>
      </c>
      <c r="B40" s="165" t="str">
        <f t="shared" si="4"/>
        <v>Барановская Юлия</v>
      </c>
      <c r="C40" s="220"/>
      <c r="D40" s="221"/>
      <c r="E40" s="222"/>
      <c r="F40" s="166"/>
      <c r="G40" s="123"/>
      <c r="H40" s="107">
        <f t="shared" si="5"/>
        <v>5</v>
      </c>
      <c r="I40" s="165" t="str">
        <f t="shared" si="5"/>
        <v>Сафронов Даниил</v>
      </c>
      <c r="J40" s="220"/>
      <c r="K40" s="221"/>
      <c r="L40" s="222"/>
    </row>
    <row r="41" spans="1:12" ht="24.95" customHeight="1" x14ac:dyDescent="0.25">
      <c r="A41" s="107">
        <f t="shared" si="4"/>
        <v>3</v>
      </c>
      <c r="B41" s="165" t="str">
        <f t="shared" si="4"/>
        <v>Вагина Варвара</v>
      </c>
      <c r="C41" s="220"/>
      <c r="D41" s="221"/>
      <c r="E41" s="222"/>
      <c r="F41" s="166"/>
      <c r="G41" s="123"/>
      <c r="H41" s="107">
        <f t="shared" si="5"/>
        <v>6</v>
      </c>
      <c r="I41" s="165" t="str">
        <f t="shared" si="5"/>
        <v>Белозеров Кирилл</v>
      </c>
      <c r="J41" s="220"/>
      <c r="K41" s="221"/>
      <c r="L41" s="222"/>
    </row>
    <row r="42" spans="1:12" x14ac:dyDescent="0.25">
      <c r="F42" s="150"/>
    </row>
    <row r="43" spans="1:12" x14ac:dyDescent="0.25">
      <c r="A43" s="152"/>
      <c r="B43" s="152"/>
      <c r="C43" s="152"/>
      <c r="D43" s="152"/>
      <c r="E43" s="152"/>
      <c r="F43" s="153"/>
      <c r="G43" s="152"/>
      <c r="H43" s="152"/>
      <c r="I43" s="152"/>
      <c r="J43" s="152"/>
      <c r="K43" s="152"/>
      <c r="L43" s="152"/>
    </row>
    <row r="44" spans="1:12" ht="18.75" x14ac:dyDescent="0.25">
      <c r="A44" s="211" t="s">
        <v>163</v>
      </c>
      <c r="B44" s="211"/>
      <c r="C44" s="211"/>
      <c r="D44" s="211"/>
      <c r="E44" s="211"/>
      <c r="F44" s="148"/>
      <c r="H44" s="211" t="s">
        <v>163</v>
      </c>
      <c r="I44" s="211"/>
      <c r="J44" s="211"/>
      <c r="K44" s="211"/>
      <c r="L44" s="211"/>
    </row>
    <row r="45" spans="1:12" x14ac:dyDescent="0.25">
      <c r="E45" s="147" t="s">
        <v>120</v>
      </c>
      <c r="F45" s="149"/>
      <c r="L45" s="147" t="s">
        <v>119</v>
      </c>
    </row>
    <row r="46" spans="1:12" ht="17.100000000000001" customHeight="1" x14ac:dyDescent="0.25">
      <c r="A46" s="41" t="s">
        <v>117</v>
      </c>
      <c r="B46" s="163" t="s">
        <v>100</v>
      </c>
      <c r="C46" s="41"/>
      <c r="D46" s="41"/>
      <c r="F46" s="150"/>
      <c r="H46" s="41" t="s">
        <v>117</v>
      </c>
      <c r="I46" s="163" t="s">
        <v>100</v>
      </c>
      <c r="J46" s="41"/>
      <c r="K46" s="41"/>
    </row>
    <row r="47" spans="1:12" ht="7.5" customHeight="1" x14ac:dyDescent="0.25">
      <c r="A47" s="41"/>
      <c r="B47" s="41"/>
      <c r="C47" s="41"/>
      <c r="D47" s="41"/>
      <c r="F47" s="150"/>
      <c r="H47" s="41"/>
      <c r="I47" s="41"/>
      <c r="J47" s="41"/>
      <c r="K47" s="41"/>
    </row>
    <row r="48" spans="1:12" ht="17.100000000000001" customHeight="1" x14ac:dyDescent="0.25">
      <c r="A48" s="212" t="s">
        <v>118</v>
      </c>
      <c r="B48" s="214" t="s">
        <v>112</v>
      </c>
      <c r="C48" s="219" t="s">
        <v>106</v>
      </c>
      <c r="D48" s="219"/>
      <c r="E48" s="219"/>
      <c r="F48" s="151"/>
      <c r="H48" s="212" t="s">
        <v>118</v>
      </c>
      <c r="I48" s="214" t="s">
        <v>112</v>
      </c>
      <c r="J48" s="219" t="s">
        <v>106</v>
      </c>
      <c r="K48" s="219"/>
      <c r="L48" s="219"/>
    </row>
    <row r="49" spans="1:12" x14ac:dyDescent="0.25">
      <c r="A49" s="213"/>
      <c r="B49" s="215"/>
      <c r="C49" s="219"/>
      <c r="D49" s="219"/>
      <c r="E49" s="219"/>
      <c r="F49" s="151"/>
      <c r="H49" s="213"/>
      <c r="I49" s="215"/>
      <c r="J49" s="219"/>
      <c r="K49" s="219"/>
      <c r="L49" s="219"/>
    </row>
    <row r="50" spans="1:12" ht="24.95" customHeight="1" x14ac:dyDescent="0.25">
      <c r="A50" s="107">
        <f t="shared" ref="A50:B52" si="6">A39</f>
        <v>1</v>
      </c>
      <c r="B50" s="165" t="str">
        <f t="shared" si="6"/>
        <v>Стукова Карина</v>
      </c>
      <c r="C50" s="220"/>
      <c r="D50" s="221"/>
      <c r="E50" s="222"/>
      <c r="F50" s="166"/>
      <c r="G50" s="123"/>
      <c r="H50" s="107">
        <f t="shared" ref="H50:I52" si="7">H39</f>
        <v>4</v>
      </c>
      <c r="I50" s="165" t="str">
        <f t="shared" si="7"/>
        <v>Лоскутов Андрей</v>
      </c>
      <c r="J50" s="220"/>
      <c r="K50" s="221"/>
      <c r="L50" s="222"/>
    </row>
    <row r="51" spans="1:12" ht="24.95" customHeight="1" x14ac:dyDescent="0.25">
      <c r="A51" s="107">
        <f t="shared" si="6"/>
        <v>2</v>
      </c>
      <c r="B51" s="165" t="str">
        <f t="shared" si="6"/>
        <v>Барановская Юлия</v>
      </c>
      <c r="C51" s="220"/>
      <c r="D51" s="221"/>
      <c r="E51" s="222"/>
      <c r="F51" s="166"/>
      <c r="G51" s="123"/>
      <c r="H51" s="107">
        <f t="shared" si="7"/>
        <v>5</v>
      </c>
      <c r="I51" s="165" t="str">
        <f t="shared" si="7"/>
        <v>Сафронов Даниил</v>
      </c>
      <c r="J51" s="220"/>
      <c r="K51" s="221"/>
      <c r="L51" s="222"/>
    </row>
    <row r="52" spans="1:12" ht="24.95" customHeight="1" x14ac:dyDescent="0.25">
      <c r="A52" s="107">
        <f t="shared" si="6"/>
        <v>3</v>
      </c>
      <c r="B52" s="165" t="str">
        <f t="shared" si="6"/>
        <v>Вагина Варвара</v>
      </c>
      <c r="C52" s="220"/>
      <c r="D52" s="221"/>
      <c r="E52" s="222"/>
      <c r="F52" s="166"/>
      <c r="G52" s="123"/>
      <c r="H52" s="107">
        <f t="shared" si="7"/>
        <v>6</v>
      </c>
      <c r="I52" s="165" t="str">
        <f t="shared" si="7"/>
        <v>Белозеров Кирилл</v>
      </c>
      <c r="J52" s="220"/>
      <c r="K52" s="221"/>
      <c r="L52" s="222"/>
    </row>
    <row r="53" spans="1:12" ht="30.75" customHeight="1" x14ac:dyDescent="0.25">
      <c r="F53" s="150"/>
    </row>
    <row r="54" spans="1:12" ht="18" customHeight="1" x14ac:dyDescent="0.25">
      <c r="A54" s="152"/>
      <c r="B54" s="152"/>
      <c r="C54" s="152"/>
      <c r="D54" s="152"/>
      <c r="E54" s="152"/>
      <c r="F54" s="153"/>
      <c r="G54" s="152"/>
      <c r="H54" s="152"/>
      <c r="I54" s="152"/>
      <c r="J54" s="152"/>
      <c r="K54" s="152"/>
      <c r="L54" s="152"/>
    </row>
    <row r="55" spans="1:12" x14ac:dyDescent="0.25">
      <c r="E55" s="147" t="s">
        <v>120</v>
      </c>
      <c r="F55" s="149"/>
      <c r="L55" s="147" t="s">
        <v>119</v>
      </c>
    </row>
    <row r="56" spans="1:12" ht="17.100000000000001" customHeight="1" x14ac:dyDescent="0.25">
      <c r="A56" s="41" t="s">
        <v>117</v>
      </c>
      <c r="B56" s="163" t="s">
        <v>100</v>
      </c>
      <c r="C56" s="41"/>
      <c r="D56" s="41"/>
      <c r="F56" s="150"/>
      <c r="H56" s="41" t="s">
        <v>117</v>
      </c>
      <c r="I56" s="163" t="s">
        <v>100</v>
      </c>
      <c r="J56" s="41"/>
      <c r="K56" s="41"/>
    </row>
    <row r="57" spans="1:12" ht="7.5" customHeight="1" x14ac:dyDescent="0.25">
      <c r="A57" s="41"/>
      <c r="B57" s="41"/>
      <c r="C57" s="41"/>
      <c r="D57" s="41"/>
      <c r="F57" s="150"/>
      <c r="H57" s="41"/>
      <c r="I57" s="41"/>
      <c r="J57" s="41"/>
      <c r="K57" s="41"/>
    </row>
    <row r="58" spans="1:12" ht="17.100000000000001" customHeight="1" x14ac:dyDescent="0.25">
      <c r="A58" s="212" t="s">
        <v>118</v>
      </c>
      <c r="B58" s="214" t="s">
        <v>112</v>
      </c>
      <c r="C58" s="219" t="s">
        <v>106</v>
      </c>
      <c r="D58" s="219"/>
      <c r="E58" s="219"/>
      <c r="F58" s="151"/>
      <c r="H58" s="212" t="s">
        <v>118</v>
      </c>
      <c r="I58" s="214" t="s">
        <v>112</v>
      </c>
      <c r="J58" s="219" t="s">
        <v>106</v>
      </c>
      <c r="K58" s="219"/>
      <c r="L58" s="219"/>
    </row>
    <row r="59" spans="1:12" x14ac:dyDescent="0.25">
      <c r="A59" s="213"/>
      <c r="B59" s="215"/>
      <c r="C59" s="219"/>
      <c r="D59" s="219"/>
      <c r="E59" s="219"/>
      <c r="F59" s="151"/>
      <c r="H59" s="213"/>
      <c r="I59" s="215"/>
      <c r="J59" s="219"/>
      <c r="K59" s="219"/>
      <c r="L59" s="219"/>
    </row>
    <row r="60" spans="1:12" ht="24.95" customHeight="1" x14ac:dyDescent="0.25">
      <c r="A60" s="107">
        <f t="shared" ref="A60:B62" si="8">A50</f>
        <v>1</v>
      </c>
      <c r="B60" s="165" t="str">
        <f t="shared" si="8"/>
        <v>Стукова Карина</v>
      </c>
      <c r="C60" s="220"/>
      <c r="D60" s="221"/>
      <c r="E60" s="222"/>
      <c r="F60" s="166"/>
      <c r="G60" s="123"/>
      <c r="H60" s="107">
        <f t="shared" ref="H60:I62" si="9">H50</f>
        <v>4</v>
      </c>
      <c r="I60" s="165" t="str">
        <f t="shared" si="9"/>
        <v>Лоскутов Андрей</v>
      </c>
      <c r="J60" s="220"/>
      <c r="K60" s="221"/>
      <c r="L60" s="222"/>
    </row>
    <row r="61" spans="1:12" ht="24.95" customHeight="1" x14ac:dyDescent="0.25">
      <c r="A61" s="107">
        <f t="shared" si="8"/>
        <v>2</v>
      </c>
      <c r="B61" s="165" t="str">
        <f t="shared" si="8"/>
        <v>Барановская Юлия</v>
      </c>
      <c r="C61" s="220"/>
      <c r="D61" s="221"/>
      <c r="E61" s="222"/>
      <c r="F61" s="166"/>
      <c r="G61" s="123"/>
      <c r="H61" s="107">
        <f t="shared" si="9"/>
        <v>5</v>
      </c>
      <c r="I61" s="165" t="str">
        <f t="shared" si="9"/>
        <v>Сафронов Даниил</v>
      </c>
      <c r="J61" s="220"/>
      <c r="K61" s="221"/>
      <c r="L61" s="222"/>
    </row>
    <row r="62" spans="1:12" ht="24.95" customHeight="1" x14ac:dyDescent="0.25">
      <c r="A62" s="107">
        <f t="shared" si="8"/>
        <v>3</v>
      </c>
      <c r="B62" s="165" t="str">
        <f t="shared" si="8"/>
        <v>Вагина Варвара</v>
      </c>
      <c r="C62" s="220"/>
      <c r="D62" s="221"/>
      <c r="E62" s="222"/>
      <c r="F62" s="166"/>
      <c r="G62" s="123"/>
      <c r="H62" s="107">
        <f t="shared" si="9"/>
        <v>6</v>
      </c>
      <c r="I62" s="165" t="str">
        <f t="shared" si="9"/>
        <v>Белозеров Кирилл</v>
      </c>
      <c r="J62" s="220"/>
      <c r="K62" s="221"/>
      <c r="L62" s="222"/>
    </row>
    <row r="63" spans="1:12" x14ac:dyDescent="0.25">
      <c r="F63" s="150"/>
    </row>
  </sheetData>
  <mergeCells count="76">
    <mergeCell ref="J61:L61"/>
    <mergeCell ref="J62:L62"/>
    <mergeCell ref="C60:E60"/>
    <mergeCell ref="C61:E61"/>
    <mergeCell ref="C62:E62"/>
    <mergeCell ref="J52:L52"/>
    <mergeCell ref="C50:E50"/>
    <mergeCell ref="C51:E51"/>
    <mergeCell ref="C52:E52"/>
    <mergeCell ref="J60:L60"/>
    <mergeCell ref="J58:L59"/>
    <mergeCell ref="J50:L50"/>
    <mergeCell ref="J51:L51"/>
    <mergeCell ref="J39:L39"/>
    <mergeCell ref="J40:L40"/>
    <mergeCell ref="J41:L41"/>
    <mergeCell ref="C39:E39"/>
    <mergeCell ref="C40:E40"/>
    <mergeCell ref="C41:E41"/>
    <mergeCell ref="J29:L29"/>
    <mergeCell ref="J30:L30"/>
    <mergeCell ref="J31:L31"/>
    <mergeCell ref="C27:E28"/>
    <mergeCell ref="C29:E29"/>
    <mergeCell ref="C30:E30"/>
    <mergeCell ref="C31:E31"/>
    <mergeCell ref="J18:L18"/>
    <mergeCell ref="J19:L19"/>
    <mergeCell ref="J20:L20"/>
    <mergeCell ref="C18:E18"/>
    <mergeCell ref="C19:E19"/>
    <mergeCell ref="C20:E20"/>
    <mergeCell ref="A44:E44"/>
    <mergeCell ref="H44:L44"/>
    <mergeCell ref="A48:A49"/>
    <mergeCell ref="B48:B49"/>
    <mergeCell ref="H48:H49"/>
    <mergeCell ref="I48:I49"/>
    <mergeCell ref="C48:E49"/>
    <mergeCell ref="J48:L49"/>
    <mergeCell ref="A58:A59"/>
    <mergeCell ref="B58:B59"/>
    <mergeCell ref="H58:H59"/>
    <mergeCell ref="I58:I59"/>
    <mergeCell ref="C58:E59"/>
    <mergeCell ref="A33:E33"/>
    <mergeCell ref="H33:L33"/>
    <mergeCell ref="A37:A38"/>
    <mergeCell ref="B37:B38"/>
    <mergeCell ref="H37:H38"/>
    <mergeCell ref="I37:I38"/>
    <mergeCell ref="C37:E38"/>
    <mergeCell ref="J37:L38"/>
    <mergeCell ref="A23:E23"/>
    <mergeCell ref="H23:L23"/>
    <mergeCell ref="A27:A28"/>
    <mergeCell ref="B27:B28"/>
    <mergeCell ref="H27:H28"/>
    <mergeCell ref="I27:I28"/>
    <mergeCell ref="J27:L28"/>
    <mergeCell ref="A12:E12"/>
    <mergeCell ref="H12:L12"/>
    <mergeCell ref="A16:A17"/>
    <mergeCell ref="B16:B17"/>
    <mergeCell ref="H16:H17"/>
    <mergeCell ref="I16:I17"/>
    <mergeCell ref="C16:E17"/>
    <mergeCell ref="J16:L17"/>
    <mergeCell ref="A1:E1"/>
    <mergeCell ref="H1:L1"/>
    <mergeCell ref="A5:A6"/>
    <mergeCell ref="B5:B6"/>
    <mergeCell ref="C5:E5"/>
    <mergeCell ref="H5:H6"/>
    <mergeCell ref="I5:I6"/>
    <mergeCell ref="J5:L5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="90" zoomScaleNormal="90" workbookViewId="0">
      <selection activeCell="B27" sqref="B27:B30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211" t="s">
        <v>121</v>
      </c>
      <c r="B1" s="211"/>
      <c r="C1" s="211"/>
      <c r="D1" s="211"/>
      <c r="E1" s="211"/>
      <c r="F1" s="148"/>
      <c r="H1" s="211" t="s">
        <v>121</v>
      </c>
      <c r="I1" s="211"/>
      <c r="J1" s="211"/>
      <c r="K1" s="211"/>
      <c r="L1" s="211"/>
    </row>
    <row r="2" spans="1:12" x14ac:dyDescent="0.25">
      <c r="E2" s="147" t="s">
        <v>120</v>
      </c>
      <c r="F2" s="149"/>
      <c r="L2" s="147" t="s">
        <v>119</v>
      </c>
    </row>
    <row r="3" spans="1:12" ht="17.100000000000001" customHeight="1" x14ac:dyDescent="0.25">
      <c r="A3" s="41" t="s">
        <v>117</v>
      </c>
      <c r="B3" s="159" t="s">
        <v>102</v>
      </c>
      <c r="C3" s="41"/>
      <c r="D3" s="41"/>
      <c r="F3" s="150"/>
      <c r="H3" s="41" t="s">
        <v>117</v>
      </c>
      <c r="I3" s="159" t="s">
        <v>102</v>
      </c>
      <c r="J3" s="41"/>
      <c r="K3" s="41"/>
    </row>
    <row r="4" spans="1:12" ht="7.5" customHeight="1" x14ac:dyDescent="0.25">
      <c r="A4" s="41"/>
      <c r="B4" s="41"/>
      <c r="C4" s="41"/>
      <c r="D4" s="41"/>
      <c r="F4" s="150"/>
      <c r="H4" s="41"/>
      <c r="I4" s="41"/>
      <c r="J4" s="41"/>
      <c r="K4" s="41"/>
    </row>
    <row r="5" spans="1:12" ht="17.100000000000001" customHeight="1" x14ac:dyDescent="0.25">
      <c r="A5" s="212" t="s">
        <v>118</v>
      </c>
      <c r="B5" s="214" t="s">
        <v>112</v>
      </c>
      <c r="C5" s="216" t="s">
        <v>106</v>
      </c>
      <c r="D5" s="217"/>
      <c r="E5" s="218"/>
      <c r="F5" s="151"/>
      <c r="H5" s="212" t="s">
        <v>118</v>
      </c>
      <c r="I5" s="214" t="s">
        <v>112</v>
      </c>
      <c r="J5" s="216" t="s">
        <v>106</v>
      </c>
      <c r="K5" s="217"/>
      <c r="L5" s="218"/>
    </row>
    <row r="6" spans="1:12" x14ac:dyDescent="0.25">
      <c r="A6" s="213"/>
      <c r="B6" s="215"/>
      <c r="C6" s="146">
        <v>1</v>
      </c>
      <c r="D6" s="146">
        <v>2</v>
      </c>
      <c r="E6" s="146">
        <v>3</v>
      </c>
      <c r="F6" s="151"/>
      <c r="H6" s="213"/>
      <c r="I6" s="215"/>
      <c r="J6" s="146">
        <v>1</v>
      </c>
      <c r="K6" s="146">
        <v>2</v>
      </c>
      <c r="L6" s="146">
        <v>3</v>
      </c>
    </row>
    <row r="7" spans="1:12" ht="24.95" customHeight="1" x14ac:dyDescent="0.25">
      <c r="A7" s="162">
        <v>7</v>
      </c>
      <c r="B7" s="141" t="s">
        <v>149</v>
      </c>
      <c r="C7" s="145"/>
      <c r="D7" s="145"/>
      <c r="E7" s="145"/>
      <c r="F7" s="151"/>
      <c r="H7" s="162">
        <v>10</v>
      </c>
      <c r="I7" s="141" t="s">
        <v>152</v>
      </c>
      <c r="J7" s="145"/>
      <c r="K7" s="145"/>
      <c r="L7" s="145"/>
    </row>
    <row r="8" spans="1:12" ht="24.95" customHeight="1" x14ac:dyDescent="0.25">
      <c r="A8" s="162">
        <v>8</v>
      </c>
      <c r="B8" s="141" t="s">
        <v>150</v>
      </c>
      <c r="C8" s="145"/>
      <c r="D8" s="145"/>
      <c r="E8" s="145"/>
      <c r="F8" s="151"/>
      <c r="H8" s="162">
        <v>11</v>
      </c>
      <c r="I8" s="171" t="s">
        <v>171</v>
      </c>
      <c r="J8" s="145"/>
      <c r="K8" s="145"/>
      <c r="L8" s="145"/>
    </row>
    <row r="9" spans="1:12" ht="24.95" customHeight="1" x14ac:dyDescent="0.25">
      <c r="A9" s="162">
        <v>9</v>
      </c>
      <c r="B9" s="141" t="s">
        <v>151</v>
      </c>
      <c r="C9" s="145"/>
      <c r="D9" s="145"/>
      <c r="E9" s="145"/>
      <c r="F9" s="151"/>
      <c r="H9" s="162">
        <v>12</v>
      </c>
      <c r="I9" s="141" t="s">
        <v>153</v>
      </c>
      <c r="J9" s="145"/>
      <c r="K9" s="145"/>
      <c r="L9" s="145"/>
    </row>
    <row r="10" spans="1:12" ht="21" customHeight="1" x14ac:dyDescent="0.25">
      <c r="F10" s="150"/>
    </row>
    <row r="11" spans="1:12" ht="15" customHeight="1" x14ac:dyDescent="0.25">
      <c r="A11" s="152"/>
      <c r="B11" s="152"/>
      <c r="C11" s="152"/>
      <c r="D11" s="152"/>
      <c r="E11" s="152"/>
      <c r="F11" s="153"/>
      <c r="G11" s="152"/>
      <c r="H11" s="152"/>
      <c r="I11" s="152"/>
      <c r="J11" s="152"/>
      <c r="K11" s="152"/>
      <c r="L11" s="152"/>
    </row>
    <row r="12" spans="1:12" ht="18.75" x14ac:dyDescent="0.25">
      <c r="A12" s="211" t="s">
        <v>160</v>
      </c>
      <c r="B12" s="211"/>
      <c r="C12" s="211"/>
      <c r="D12" s="211"/>
      <c r="E12" s="211"/>
      <c r="F12" s="148"/>
      <c r="H12" s="211" t="s">
        <v>4</v>
      </c>
      <c r="I12" s="211"/>
      <c r="J12" s="211"/>
      <c r="K12" s="211"/>
      <c r="L12" s="211"/>
    </row>
    <row r="13" spans="1:12" x14ac:dyDescent="0.25">
      <c r="E13" s="147" t="s">
        <v>120</v>
      </c>
      <c r="F13" s="149"/>
      <c r="L13" s="147" t="s">
        <v>119</v>
      </c>
    </row>
    <row r="14" spans="1:12" ht="17.100000000000001" customHeight="1" x14ac:dyDescent="0.25">
      <c r="A14" s="41" t="s">
        <v>117</v>
      </c>
      <c r="B14" s="159" t="s">
        <v>102</v>
      </c>
      <c r="C14" s="41"/>
      <c r="D14" s="41"/>
      <c r="F14" s="150"/>
      <c r="H14" s="41" t="s">
        <v>117</v>
      </c>
      <c r="I14" s="159" t="s">
        <v>102</v>
      </c>
      <c r="J14" s="41"/>
      <c r="K14" s="41"/>
    </row>
    <row r="15" spans="1:12" ht="7.5" customHeight="1" x14ac:dyDescent="0.25">
      <c r="A15" s="41"/>
      <c r="B15" s="41"/>
      <c r="C15" s="41"/>
      <c r="D15" s="41"/>
      <c r="F15" s="150"/>
      <c r="H15" s="41"/>
      <c r="I15" s="41"/>
      <c r="J15" s="41"/>
      <c r="K15" s="41"/>
    </row>
    <row r="16" spans="1:12" ht="17.100000000000001" customHeight="1" x14ac:dyDescent="0.25">
      <c r="A16" s="212" t="s">
        <v>118</v>
      </c>
      <c r="B16" s="214" t="s">
        <v>112</v>
      </c>
      <c r="C16" s="219" t="s">
        <v>106</v>
      </c>
      <c r="D16" s="219"/>
      <c r="E16" s="219"/>
      <c r="F16" s="151"/>
      <c r="H16" s="212" t="s">
        <v>118</v>
      </c>
      <c r="I16" s="214" t="s">
        <v>112</v>
      </c>
      <c r="J16" s="219" t="s">
        <v>106</v>
      </c>
      <c r="K16" s="219"/>
      <c r="L16" s="219"/>
    </row>
    <row r="17" spans="1:12" x14ac:dyDescent="0.25">
      <c r="A17" s="213"/>
      <c r="B17" s="215"/>
      <c r="C17" s="219"/>
      <c r="D17" s="219"/>
      <c r="E17" s="219"/>
      <c r="F17" s="151"/>
      <c r="H17" s="213"/>
      <c r="I17" s="215"/>
      <c r="J17" s="219"/>
      <c r="K17" s="219"/>
      <c r="L17" s="219"/>
    </row>
    <row r="18" spans="1:12" ht="24.95" customHeight="1" x14ac:dyDescent="0.25">
      <c r="A18" s="107">
        <f t="shared" ref="A18:B20" si="0">A7</f>
        <v>7</v>
      </c>
      <c r="B18" s="165" t="str">
        <f t="shared" si="0"/>
        <v>Антропова Полина</v>
      </c>
      <c r="C18" s="220"/>
      <c r="D18" s="221"/>
      <c r="E18" s="222"/>
      <c r="F18" s="166"/>
      <c r="G18" s="123"/>
      <c r="H18" s="107">
        <f t="shared" ref="H18:I20" si="1">H7</f>
        <v>10</v>
      </c>
      <c r="I18" s="165" t="str">
        <f t="shared" si="1"/>
        <v>Омаров Сеит</v>
      </c>
      <c r="J18" s="220"/>
      <c r="K18" s="221"/>
      <c r="L18" s="222"/>
    </row>
    <row r="19" spans="1:12" ht="24.95" customHeight="1" x14ac:dyDescent="0.25">
      <c r="A19" s="107">
        <f t="shared" si="0"/>
        <v>8</v>
      </c>
      <c r="B19" s="165" t="str">
        <f t="shared" si="0"/>
        <v>Аверина Дарья</v>
      </c>
      <c r="C19" s="220"/>
      <c r="D19" s="221"/>
      <c r="E19" s="222"/>
      <c r="F19" s="166"/>
      <c r="G19" s="123"/>
      <c r="H19" s="107">
        <f t="shared" si="1"/>
        <v>11</v>
      </c>
      <c r="I19" s="165" t="str">
        <f t="shared" si="1"/>
        <v>Мохирев Павел</v>
      </c>
      <c r="J19" s="220"/>
      <c r="K19" s="221"/>
      <c r="L19" s="222"/>
    </row>
    <row r="20" spans="1:12" ht="24.95" customHeight="1" x14ac:dyDescent="0.25">
      <c r="A20" s="107">
        <f t="shared" si="0"/>
        <v>9</v>
      </c>
      <c r="B20" s="165" t="str">
        <f t="shared" si="0"/>
        <v>Жилякова Анна</v>
      </c>
      <c r="C20" s="220"/>
      <c r="D20" s="221"/>
      <c r="E20" s="222"/>
      <c r="F20" s="166"/>
      <c r="G20" s="123"/>
      <c r="H20" s="107">
        <f t="shared" si="1"/>
        <v>12</v>
      </c>
      <c r="I20" s="165" t="str">
        <f t="shared" si="1"/>
        <v>Мохирев Алексей</v>
      </c>
      <c r="J20" s="220"/>
      <c r="K20" s="221"/>
      <c r="L20" s="222"/>
    </row>
    <row r="21" spans="1:12" x14ac:dyDescent="0.25">
      <c r="F21" s="150"/>
    </row>
    <row r="22" spans="1:12" x14ac:dyDescent="0.25">
      <c r="A22" s="152"/>
      <c r="B22" s="152"/>
      <c r="C22" s="152"/>
      <c r="D22" s="152"/>
      <c r="E22" s="152"/>
      <c r="F22" s="153"/>
      <c r="G22" s="152"/>
      <c r="H22" s="152"/>
      <c r="I22" s="152"/>
      <c r="J22" s="152"/>
      <c r="K22" s="152"/>
      <c r="L22" s="152"/>
    </row>
    <row r="23" spans="1:12" ht="18.75" x14ac:dyDescent="0.25">
      <c r="A23" s="211" t="s">
        <v>161</v>
      </c>
      <c r="B23" s="211"/>
      <c r="C23" s="211"/>
      <c r="D23" s="211"/>
      <c r="E23" s="211"/>
      <c r="F23" s="148"/>
      <c r="H23" s="211" t="s">
        <v>161</v>
      </c>
      <c r="I23" s="211"/>
      <c r="J23" s="211"/>
      <c r="K23" s="211"/>
      <c r="L23" s="211"/>
    </row>
    <row r="24" spans="1:12" x14ac:dyDescent="0.25">
      <c r="E24" s="147" t="s">
        <v>120</v>
      </c>
      <c r="F24" s="149"/>
      <c r="L24" s="147" t="s">
        <v>119</v>
      </c>
    </row>
    <row r="25" spans="1:12" ht="17.100000000000001" customHeight="1" x14ac:dyDescent="0.25">
      <c r="A25" s="41" t="s">
        <v>117</v>
      </c>
      <c r="B25" s="159" t="s">
        <v>102</v>
      </c>
      <c r="C25" s="41"/>
      <c r="D25" s="41"/>
      <c r="F25" s="150"/>
      <c r="H25" s="41" t="s">
        <v>117</v>
      </c>
      <c r="I25" s="159" t="s">
        <v>102</v>
      </c>
      <c r="J25" s="41"/>
      <c r="K25" s="41"/>
    </row>
    <row r="26" spans="1:12" ht="7.5" customHeight="1" x14ac:dyDescent="0.25">
      <c r="A26" s="41"/>
      <c r="B26" s="41"/>
      <c r="C26" s="41"/>
      <c r="D26" s="41"/>
      <c r="F26" s="150"/>
      <c r="H26" s="41"/>
      <c r="I26" s="41"/>
      <c r="J26" s="41"/>
      <c r="K26" s="41"/>
    </row>
    <row r="27" spans="1:12" ht="17.100000000000001" customHeight="1" x14ac:dyDescent="0.25">
      <c r="A27" s="212" t="s">
        <v>118</v>
      </c>
      <c r="B27" s="214" t="s">
        <v>112</v>
      </c>
      <c r="C27" s="219" t="s">
        <v>106</v>
      </c>
      <c r="D27" s="219"/>
      <c r="E27" s="219"/>
      <c r="F27" s="151"/>
      <c r="H27" s="212" t="s">
        <v>118</v>
      </c>
      <c r="I27" s="214" t="s">
        <v>112</v>
      </c>
      <c r="J27" s="219" t="s">
        <v>106</v>
      </c>
      <c r="K27" s="219"/>
      <c r="L27" s="219"/>
    </row>
    <row r="28" spans="1:12" x14ac:dyDescent="0.25">
      <c r="A28" s="213"/>
      <c r="B28" s="215"/>
      <c r="C28" s="219"/>
      <c r="D28" s="219"/>
      <c r="E28" s="219"/>
      <c r="F28" s="151"/>
      <c r="H28" s="213"/>
      <c r="I28" s="215"/>
      <c r="J28" s="219"/>
      <c r="K28" s="219"/>
      <c r="L28" s="219"/>
    </row>
    <row r="29" spans="1:12" ht="24.95" customHeight="1" x14ac:dyDescent="0.25">
      <c r="A29" s="107">
        <f t="shared" ref="A29:B31" si="2">A18</f>
        <v>7</v>
      </c>
      <c r="B29" s="165" t="str">
        <f t="shared" si="2"/>
        <v>Антропова Полина</v>
      </c>
      <c r="C29" s="220"/>
      <c r="D29" s="221"/>
      <c r="E29" s="222"/>
      <c r="F29" s="166"/>
      <c r="G29" s="123"/>
      <c r="H29" s="107">
        <f t="shared" ref="H29:I31" si="3">H18</f>
        <v>10</v>
      </c>
      <c r="I29" s="165" t="str">
        <f t="shared" si="3"/>
        <v>Омаров Сеит</v>
      </c>
      <c r="J29" s="220"/>
      <c r="K29" s="221"/>
      <c r="L29" s="222"/>
    </row>
    <row r="30" spans="1:12" ht="24.95" customHeight="1" x14ac:dyDescent="0.25">
      <c r="A30" s="107">
        <f t="shared" si="2"/>
        <v>8</v>
      </c>
      <c r="B30" s="165" t="str">
        <f t="shared" si="2"/>
        <v>Аверина Дарья</v>
      </c>
      <c r="C30" s="220"/>
      <c r="D30" s="221"/>
      <c r="E30" s="222"/>
      <c r="F30" s="166"/>
      <c r="G30" s="123"/>
      <c r="H30" s="107">
        <f t="shared" si="3"/>
        <v>11</v>
      </c>
      <c r="I30" s="165" t="str">
        <f t="shared" si="3"/>
        <v>Мохирев Павел</v>
      </c>
      <c r="J30" s="220"/>
      <c r="K30" s="221"/>
      <c r="L30" s="222"/>
    </row>
    <row r="31" spans="1:12" ht="24.95" customHeight="1" x14ac:dyDescent="0.25">
      <c r="A31" s="107">
        <f t="shared" si="2"/>
        <v>9</v>
      </c>
      <c r="B31" s="165" t="str">
        <f t="shared" si="2"/>
        <v>Жилякова Анна</v>
      </c>
      <c r="C31" s="220"/>
      <c r="D31" s="221"/>
      <c r="E31" s="222"/>
      <c r="F31" s="166"/>
      <c r="G31" s="123"/>
      <c r="H31" s="107">
        <f t="shared" si="3"/>
        <v>12</v>
      </c>
      <c r="I31" s="165" t="str">
        <f t="shared" si="3"/>
        <v>Мохирев Алексей</v>
      </c>
      <c r="J31" s="220"/>
      <c r="K31" s="221"/>
      <c r="L31" s="222"/>
    </row>
    <row r="32" spans="1:12" ht="18" customHeight="1" x14ac:dyDescent="0.25">
      <c r="A32" s="152"/>
      <c r="B32" s="152"/>
      <c r="C32" s="152"/>
      <c r="D32" s="152"/>
      <c r="E32" s="152"/>
      <c r="F32" s="153"/>
      <c r="G32" s="152"/>
      <c r="H32" s="152"/>
      <c r="I32" s="152"/>
      <c r="J32" s="152"/>
      <c r="K32" s="152"/>
      <c r="L32" s="152"/>
    </row>
    <row r="33" spans="1:12" ht="25.5" customHeight="1" x14ac:dyDescent="0.25">
      <c r="A33" s="211" t="s">
        <v>162</v>
      </c>
      <c r="B33" s="211"/>
      <c r="C33" s="211"/>
      <c r="D33" s="211"/>
      <c r="E33" s="211"/>
      <c r="F33" s="148"/>
      <c r="H33" s="211" t="s">
        <v>162</v>
      </c>
      <c r="I33" s="211"/>
      <c r="J33" s="211"/>
      <c r="K33" s="211"/>
      <c r="L33" s="211"/>
    </row>
    <row r="34" spans="1:12" x14ac:dyDescent="0.25">
      <c r="E34" s="147" t="s">
        <v>120</v>
      </c>
      <c r="F34" s="149"/>
      <c r="L34" s="147" t="s">
        <v>119</v>
      </c>
    </row>
    <row r="35" spans="1:12" ht="17.100000000000001" customHeight="1" x14ac:dyDescent="0.25">
      <c r="A35" s="41" t="s">
        <v>117</v>
      </c>
      <c r="B35" s="159" t="s">
        <v>102</v>
      </c>
      <c r="C35" s="41"/>
      <c r="D35" s="41"/>
      <c r="F35" s="150"/>
      <c r="H35" s="41" t="s">
        <v>117</v>
      </c>
      <c r="I35" s="159" t="s">
        <v>102</v>
      </c>
      <c r="J35" s="41"/>
      <c r="K35" s="41"/>
    </row>
    <row r="36" spans="1:12" ht="7.5" customHeight="1" x14ac:dyDescent="0.25">
      <c r="A36" s="41"/>
      <c r="B36" s="41"/>
      <c r="C36" s="41"/>
      <c r="D36" s="41"/>
      <c r="F36" s="150"/>
      <c r="H36" s="41"/>
      <c r="I36" s="41"/>
      <c r="J36" s="41"/>
      <c r="K36" s="41"/>
    </row>
    <row r="37" spans="1:12" ht="17.100000000000001" customHeight="1" x14ac:dyDescent="0.25">
      <c r="A37" s="212" t="s">
        <v>118</v>
      </c>
      <c r="B37" s="214" t="s">
        <v>112</v>
      </c>
      <c r="C37" s="219" t="s">
        <v>106</v>
      </c>
      <c r="D37" s="219"/>
      <c r="E37" s="219"/>
      <c r="F37" s="151"/>
      <c r="H37" s="212" t="s">
        <v>118</v>
      </c>
      <c r="I37" s="214" t="s">
        <v>112</v>
      </c>
      <c r="J37" s="219" t="s">
        <v>106</v>
      </c>
      <c r="K37" s="219"/>
      <c r="L37" s="219"/>
    </row>
    <row r="38" spans="1:12" x14ac:dyDescent="0.25">
      <c r="A38" s="213"/>
      <c r="B38" s="215"/>
      <c r="C38" s="219"/>
      <c r="D38" s="219"/>
      <c r="E38" s="219"/>
      <c r="F38" s="151"/>
      <c r="H38" s="213"/>
      <c r="I38" s="215"/>
      <c r="J38" s="219"/>
      <c r="K38" s="219"/>
      <c r="L38" s="219"/>
    </row>
    <row r="39" spans="1:12" ht="24.95" customHeight="1" x14ac:dyDescent="0.25">
      <c r="A39" s="107">
        <f t="shared" ref="A39:B41" si="4">A29</f>
        <v>7</v>
      </c>
      <c r="B39" s="165" t="str">
        <f t="shared" si="4"/>
        <v>Антропова Полина</v>
      </c>
      <c r="C39" s="220"/>
      <c r="D39" s="221"/>
      <c r="E39" s="222"/>
      <c r="F39" s="166"/>
      <c r="G39" s="123"/>
      <c r="H39" s="107">
        <f t="shared" ref="H39:I41" si="5">H29</f>
        <v>10</v>
      </c>
      <c r="I39" s="165" t="str">
        <f t="shared" si="5"/>
        <v>Омаров Сеит</v>
      </c>
      <c r="J39" s="220"/>
      <c r="K39" s="221"/>
      <c r="L39" s="222"/>
    </row>
    <row r="40" spans="1:12" ht="24.95" customHeight="1" x14ac:dyDescent="0.25">
      <c r="A40" s="107">
        <f t="shared" si="4"/>
        <v>8</v>
      </c>
      <c r="B40" s="165" t="str">
        <f t="shared" si="4"/>
        <v>Аверина Дарья</v>
      </c>
      <c r="C40" s="220"/>
      <c r="D40" s="221"/>
      <c r="E40" s="222"/>
      <c r="F40" s="166"/>
      <c r="G40" s="123"/>
      <c r="H40" s="107">
        <f t="shared" si="5"/>
        <v>11</v>
      </c>
      <c r="I40" s="165" t="str">
        <f t="shared" si="5"/>
        <v>Мохирев Павел</v>
      </c>
      <c r="J40" s="220"/>
      <c r="K40" s="221"/>
      <c r="L40" s="222"/>
    </row>
    <row r="41" spans="1:12" ht="24.95" customHeight="1" x14ac:dyDescent="0.25">
      <c r="A41" s="107">
        <f t="shared" si="4"/>
        <v>9</v>
      </c>
      <c r="B41" s="165" t="str">
        <f t="shared" si="4"/>
        <v>Жилякова Анна</v>
      </c>
      <c r="C41" s="220"/>
      <c r="D41" s="221"/>
      <c r="E41" s="222"/>
      <c r="F41" s="166"/>
      <c r="G41" s="123"/>
      <c r="H41" s="107">
        <f t="shared" si="5"/>
        <v>12</v>
      </c>
      <c r="I41" s="165" t="str">
        <f t="shared" si="5"/>
        <v>Мохирев Алексей</v>
      </c>
      <c r="J41" s="220"/>
      <c r="K41" s="221"/>
      <c r="L41" s="222"/>
    </row>
    <row r="42" spans="1:12" x14ac:dyDescent="0.25">
      <c r="F42" s="150"/>
    </row>
    <row r="43" spans="1:12" x14ac:dyDescent="0.25">
      <c r="A43" s="152"/>
      <c r="B43" s="152"/>
      <c r="C43" s="152"/>
      <c r="D43" s="152"/>
      <c r="E43" s="152"/>
      <c r="F43" s="153"/>
      <c r="G43" s="152"/>
      <c r="H43" s="152"/>
      <c r="I43" s="152"/>
      <c r="J43" s="152"/>
      <c r="K43" s="152"/>
      <c r="L43" s="152"/>
    </row>
    <row r="44" spans="1:12" ht="18.75" x14ac:dyDescent="0.25">
      <c r="A44" s="211" t="s">
        <v>163</v>
      </c>
      <c r="B44" s="211"/>
      <c r="C44" s="211"/>
      <c r="D44" s="211"/>
      <c r="E44" s="211"/>
      <c r="F44" s="148"/>
      <c r="H44" s="211" t="s">
        <v>163</v>
      </c>
      <c r="I44" s="211"/>
      <c r="J44" s="211"/>
      <c r="K44" s="211"/>
      <c r="L44" s="211"/>
    </row>
    <row r="45" spans="1:12" x14ac:dyDescent="0.25">
      <c r="E45" s="147" t="s">
        <v>120</v>
      </c>
      <c r="F45" s="149"/>
      <c r="L45" s="147" t="s">
        <v>119</v>
      </c>
    </row>
    <row r="46" spans="1:12" ht="17.100000000000001" customHeight="1" x14ac:dyDescent="0.25">
      <c r="A46" s="41" t="s">
        <v>117</v>
      </c>
      <c r="B46" s="159" t="s">
        <v>102</v>
      </c>
      <c r="C46" s="41"/>
      <c r="D46" s="41"/>
      <c r="F46" s="150"/>
      <c r="H46" s="41" t="s">
        <v>117</v>
      </c>
      <c r="I46" s="159" t="s">
        <v>102</v>
      </c>
      <c r="J46" s="41"/>
      <c r="K46" s="41"/>
    </row>
    <row r="47" spans="1:12" ht="7.5" customHeight="1" x14ac:dyDescent="0.25">
      <c r="A47" s="41"/>
      <c r="B47" s="41"/>
      <c r="C47" s="41"/>
      <c r="D47" s="41"/>
      <c r="F47" s="150"/>
      <c r="H47" s="41"/>
      <c r="I47" s="41"/>
      <c r="J47" s="41"/>
      <c r="K47" s="41"/>
    </row>
    <row r="48" spans="1:12" ht="17.100000000000001" customHeight="1" x14ac:dyDescent="0.25">
      <c r="A48" s="212" t="s">
        <v>118</v>
      </c>
      <c r="B48" s="214" t="s">
        <v>112</v>
      </c>
      <c r="C48" s="219" t="s">
        <v>106</v>
      </c>
      <c r="D48" s="219"/>
      <c r="E48" s="219"/>
      <c r="F48" s="151"/>
      <c r="H48" s="212" t="s">
        <v>118</v>
      </c>
      <c r="I48" s="214" t="s">
        <v>112</v>
      </c>
      <c r="J48" s="219" t="s">
        <v>106</v>
      </c>
      <c r="K48" s="219"/>
      <c r="L48" s="219"/>
    </row>
    <row r="49" spans="1:12" x14ac:dyDescent="0.25">
      <c r="A49" s="213"/>
      <c r="B49" s="215"/>
      <c r="C49" s="219"/>
      <c r="D49" s="219"/>
      <c r="E49" s="219"/>
      <c r="F49" s="151"/>
      <c r="H49" s="213"/>
      <c r="I49" s="215"/>
      <c r="J49" s="219"/>
      <c r="K49" s="219"/>
      <c r="L49" s="219"/>
    </row>
    <row r="50" spans="1:12" ht="24.95" customHeight="1" x14ac:dyDescent="0.25">
      <c r="A50" s="107">
        <f t="shared" ref="A50:B52" si="6">A39</f>
        <v>7</v>
      </c>
      <c r="B50" s="165" t="str">
        <f t="shared" si="6"/>
        <v>Антропова Полина</v>
      </c>
      <c r="C50" s="220"/>
      <c r="D50" s="221"/>
      <c r="E50" s="222"/>
      <c r="F50" s="166"/>
      <c r="G50" s="123"/>
      <c r="H50" s="107">
        <f t="shared" ref="H50:I52" si="7">H39</f>
        <v>10</v>
      </c>
      <c r="I50" s="165" t="str">
        <f t="shared" si="7"/>
        <v>Омаров Сеит</v>
      </c>
      <c r="J50" s="220"/>
      <c r="K50" s="221"/>
      <c r="L50" s="222"/>
    </row>
    <row r="51" spans="1:12" ht="24.95" customHeight="1" x14ac:dyDescent="0.25">
      <c r="A51" s="107">
        <f t="shared" si="6"/>
        <v>8</v>
      </c>
      <c r="B51" s="165" t="str">
        <f t="shared" si="6"/>
        <v>Аверина Дарья</v>
      </c>
      <c r="C51" s="220"/>
      <c r="D51" s="221"/>
      <c r="E51" s="222"/>
      <c r="F51" s="166"/>
      <c r="G51" s="123"/>
      <c r="H51" s="107">
        <f t="shared" si="7"/>
        <v>11</v>
      </c>
      <c r="I51" s="165" t="str">
        <f t="shared" si="7"/>
        <v>Мохирев Павел</v>
      </c>
      <c r="J51" s="220"/>
      <c r="K51" s="221"/>
      <c r="L51" s="222"/>
    </row>
    <row r="52" spans="1:12" ht="24.95" customHeight="1" x14ac:dyDescent="0.25">
      <c r="A52" s="107">
        <f t="shared" si="6"/>
        <v>9</v>
      </c>
      <c r="B52" s="165" t="str">
        <f t="shared" si="6"/>
        <v>Жилякова Анна</v>
      </c>
      <c r="C52" s="220"/>
      <c r="D52" s="221"/>
      <c r="E52" s="222"/>
      <c r="F52" s="166"/>
      <c r="G52" s="123"/>
      <c r="H52" s="107">
        <f t="shared" si="7"/>
        <v>12</v>
      </c>
      <c r="I52" s="165" t="str">
        <f t="shared" si="7"/>
        <v>Мохирев Алексей</v>
      </c>
      <c r="J52" s="220"/>
      <c r="K52" s="221"/>
      <c r="L52" s="222"/>
    </row>
    <row r="53" spans="1:12" ht="30.75" customHeight="1" x14ac:dyDescent="0.25">
      <c r="F53" s="150"/>
    </row>
    <row r="54" spans="1:12" ht="18" customHeight="1" x14ac:dyDescent="0.25">
      <c r="A54" s="152"/>
      <c r="B54" s="152"/>
      <c r="C54" s="152"/>
      <c r="D54" s="152"/>
      <c r="E54" s="152"/>
      <c r="F54" s="153"/>
      <c r="G54" s="152"/>
      <c r="H54" s="152"/>
      <c r="I54" s="152"/>
      <c r="J54" s="152"/>
      <c r="K54" s="152"/>
      <c r="L54" s="152"/>
    </row>
    <row r="55" spans="1:12" x14ac:dyDescent="0.25">
      <c r="E55" s="147" t="s">
        <v>120</v>
      </c>
      <c r="F55" s="149"/>
      <c r="L55" s="147" t="s">
        <v>119</v>
      </c>
    </row>
    <row r="56" spans="1:12" ht="17.100000000000001" customHeight="1" x14ac:dyDescent="0.25">
      <c r="A56" s="41" t="s">
        <v>117</v>
      </c>
      <c r="B56" s="159" t="s">
        <v>102</v>
      </c>
      <c r="C56" s="41"/>
      <c r="D56" s="41"/>
      <c r="F56" s="150"/>
      <c r="H56" s="41" t="s">
        <v>117</v>
      </c>
      <c r="I56" s="159" t="s">
        <v>102</v>
      </c>
      <c r="J56" s="41"/>
      <c r="K56" s="41"/>
    </row>
    <row r="57" spans="1:12" ht="7.5" customHeight="1" x14ac:dyDescent="0.25">
      <c r="A57" s="41"/>
      <c r="B57" s="41"/>
      <c r="C57" s="41"/>
      <c r="D57" s="41"/>
      <c r="F57" s="150"/>
      <c r="H57" s="41"/>
      <c r="I57" s="41"/>
      <c r="J57" s="41"/>
      <c r="K57" s="41"/>
    </row>
    <row r="58" spans="1:12" ht="17.100000000000001" customHeight="1" x14ac:dyDescent="0.25">
      <c r="A58" s="212" t="s">
        <v>118</v>
      </c>
      <c r="B58" s="214" t="s">
        <v>112</v>
      </c>
      <c r="C58" s="219" t="s">
        <v>106</v>
      </c>
      <c r="D58" s="219"/>
      <c r="E58" s="219"/>
      <c r="F58" s="151"/>
      <c r="H58" s="212" t="s">
        <v>118</v>
      </c>
      <c r="I58" s="214" t="s">
        <v>112</v>
      </c>
      <c r="J58" s="219" t="s">
        <v>106</v>
      </c>
      <c r="K58" s="219"/>
      <c r="L58" s="219"/>
    </row>
    <row r="59" spans="1:12" x14ac:dyDescent="0.25">
      <c r="A59" s="213"/>
      <c r="B59" s="215"/>
      <c r="C59" s="219"/>
      <c r="D59" s="219"/>
      <c r="E59" s="219"/>
      <c r="F59" s="151"/>
      <c r="H59" s="213"/>
      <c r="I59" s="215"/>
      <c r="J59" s="219"/>
      <c r="K59" s="219"/>
      <c r="L59" s="219"/>
    </row>
    <row r="60" spans="1:12" ht="24.95" customHeight="1" x14ac:dyDescent="0.25">
      <c r="A60" s="107">
        <f t="shared" ref="A60:B62" si="8">A50</f>
        <v>7</v>
      </c>
      <c r="B60" s="165" t="str">
        <f t="shared" si="8"/>
        <v>Антропова Полина</v>
      </c>
      <c r="C60" s="220"/>
      <c r="D60" s="221"/>
      <c r="E60" s="222"/>
      <c r="F60" s="166"/>
      <c r="G60" s="123"/>
      <c r="H60" s="107">
        <f t="shared" ref="H60:I62" si="9">H50</f>
        <v>10</v>
      </c>
      <c r="I60" s="165" t="str">
        <f t="shared" si="9"/>
        <v>Омаров Сеит</v>
      </c>
      <c r="J60" s="220"/>
      <c r="K60" s="221"/>
      <c r="L60" s="222"/>
    </row>
    <row r="61" spans="1:12" ht="24.95" customHeight="1" x14ac:dyDescent="0.25">
      <c r="A61" s="107">
        <f t="shared" si="8"/>
        <v>8</v>
      </c>
      <c r="B61" s="165" t="str">
        <f t="shared" si="8"/>
        <v>Аверина Дарья</v>
      </c>
      <c r="C61" s="220"/>
      <c r="D61" s="221"/>
      <c r="E61" s="222"/>
      <c r="F61" s="166"/>
      <c r="G61" s="123"/>
      <c r="H61" s="107">
        <f t="shared" si="9"/>
        <v>11</v>
      </c>
      <c r="I61" s="165" t="str">
        <f t="shared" si="9"/>
        <v>Мохирев Павел</v>
      </c>
      <c r="J61" s="220"/>
      <c r="K61" s="221"/>
      <c r="L61" s="222"/>
    </row>
    <row r="62" spans="1:12" ht="24.95" customHeight="1" x14ac:dyDescent="0.25">
      <c r="A62" s="107">
        <f t="shared" si="8"/>
        <v>9</v>
      </c>
      <c r="B62" s="165" t="str">
        <f t="shared" si="8"/>
        <v>Жилякова Анна</v>
      </c>
      <c r="C62" s="220"/>
      <c r="D62" s="221"/>
      <c r="E62" s="222"/>
      <c r="F62" s="166"/>
      <c r="G62" s="123"/>
      <c r="H62" s="107">
        <f t="shared" si="9"/>
        <v>12</v>
      </c>
      <c r="I62" s="165" t="str">
        <f t="shared" si="9"/>
        <v>Мохирев Алексей</v>
      </c>
      <c r="J62" s="220"/>
      <c r="K62" s="221"/>
      <c r="L62" s="222"/>
    </row>
    <row r="63" spans="1:12" x14ac:dyDescent="0.25">
      <c r="F63" s="150"/>
    </row>
  </sheetData>
  <mergeCells count="76">
    <mergeCell ref="C60:E60"/>
    <mergeCell ref="J60:L60"/>
    <mergeCell ref="C61:E61"/>
    <mergeCell ref="J61:L61"/>
    <mergeCell ref="C62:E62"/>
    <mergeCell ref="J62:L62"/>
    <mergeCell ref="A58:A59"/>
    <mergeCell ref="B58:B59"/>
    <mergeCell ref="C58:E59"/>
    <mergeCell ref="H58:H59"/>
    <mergeCell ref="I58:I59"/>
    <mergeCell ref="J58:L59"/>
    <mergeCell ref="C50:E50"/>
    <mergeCell ref="J50:L50"/>
    <mergeCell ref="C51:E51"/>
    <mergeCell ref="J51:L51"/>
    <mergeCell ref="C52:E52"/>
    <mergeCell ref="J52:L52"/>
    <mergeCell ref="A44:E44"/>
    <mergeCell ref="H44:L44"/>
    <mergeCell ref="A48:A49"/>
    <mergeCell ref="B48:B49"/>
    <mergeCell ref="C48:E49"/>
    <mergeCell ref="H48:H49"/>
    <mergeCell ref="I48:I49"/>
    <mergeCell ref="J48:L49"/>
    <mergeCell ref="C39:E39"/>
    <mergeCell ref="J39:L39"/>
    <mergeCell ref="C40:E40"/>
    <mergeCell ref="J40:L40"/>
    <mergeCell ref="C41:E41"/>
    <mergeCell ref="J41:L41"/>
    <mergeCell ref="A33:E33"/>
    <mergeCell ref="H33:L33"/>
    <mergeCell ref="A37:A38"/>
    <mergeCell ref="B37:B38"/>
    <mergeCell ref="C37:E38"/>
    <mergeCell ref="H37:H38"/>
    <mergeCell ref="I37:I38"/>
    <mergeCell ref="J37:L38"/>
    <mergeCell ref="C29:E29"/>
    <mergeCell ref="J29:L29"/>
    <mergeCell ref="C30:E30"/>
    <mergeCell ref="J30:L30"/>
    <mergeCell ref="C31:E31"/>
    <mergeCell ref="J31:L31"/>
    <mergeCell ref="A23:E23"/>
    <mergeCell ref="H23:L23"/>
    <mergeCell ref="A27:A28"/>
    <mergeCell ref="B27:B28"/>
    <mergeCell ref="C27:E28"/>
    <mergeCell ref="H27:H28"/>
    <mergeCell ref="I27:I28"/>
    <mergeCell ref="J27:L28"/>
    <mergeCell ref="C18:E18"/>
    <mergeCell ref="J18:L18"/>
    <mergeCell ref="C19:E19"/>
    <mergeCell ref="J19:L19"/>
    <mergeCell ref="C20:E20"/>
    <mergeCell ref="J20:L20"/>
    <mergeCell ref="A12:E12"/>
    <mergeCell ref="H12:L12"/>
    <mergeCell ref="A16:A17"/>
    <mergeCell ref="B16:B17"/>
    <mergeCell ref="C16:E17"/>
    <mergeCell ref="H16:H17"/>
    <mergeCell ref="I16:I17"/>
    <mergeCell ref="J16:L17"/>
    <mergeCell ref="A1:E1"/>
    <mergeCell ref="H1:L1"/>
    <mergeCell ref="A5:A6"/>
    <mergeCell ref="B5:B6"/>
    <mergeCell ref="C5:E5"/>
    <mergeCell ref="H5:H6"/>
    <mergeCell ref="I5:I6"/>
    <mergeCell ref="J5:L5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="90" zoomScaleNormal="90" workbookViewId="0">
      <selection activeCell="B27" sqref="B27:B30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211" t="s">
        <v>121</v>
      </c>
      <c r="B1" s="211"/>
      <c r="C1" s="211"/>
      <c r="D1" s="211"/>
      <c r="E1" s="211"/>
      <c r="F1" s="148"/>
      <c r="H1" s="211" t="s">
        <v>121</v>
      </c>
      <c r="I1" s="211"/>
      <c r="J1" s="211"/>
      <c r="K1" s="211"/>
      <c r="L1" s="211"/>
    </row>
    <row r="2" spans="1:12" x14ac:dyDescent="0.25">
      <c r="E2" s="147" t="s">
        <v>120</v>
      </c>
      <c r="F2" s="149"/>
      <c r="L2" s="147" t="s">
        <v>119</v>
      </c>
    </row>
    <row r="3" spans="1:12" ht="17.100000000000001" customHeight="1" x14ac:dyDescent="0.25">
      <c r="A3" s="41" t="s">
        <v>117</v>
      </c>
      <c r="B3" s="161" t="s">
        <v>103</v>
      </c>
      <c r="C3" s="41"/>
      <c r="D3" s="41"/>
      <c r="F3" s="150"/>
      <c r="H3" s="41" t="s">
        <v>117</v>
      </c>
      <c r="I3" s="161" t="s">
        <v>103</v>
      </c>
      <c r="J3" s="41"/>
      <c r="K3" s="41"/>
    </row>
    <row r="4" spans="1:12" ht="7.5" customHeight="1" x14ac:dyDescent="0.25">
      <c r="A4" s="41"/>
      <c r="B4" s="41"/>
      <c r="C4" s="41"/>
      <c r="D4" s="41"/>
      <c r="F4" s="150"/>
      <c r="H4" s="41"/>
      <c r="I4" s="41"/>
      <c r="J4" s="41"/>
      <c r="K4" s="41"/>
    </row>
    <row r="5" spans="1:12" ht="17.100000000000001" customHeight="1" x14ac:dyDescent="0.25">
      <c r="A5" s="212" t="s">
        <v>118</v>
      </c>
      <c r="B5" s="214" t="s">
        <v>112</v>
      </c>
      <c r="C5" s="216" t="s">
        <v>106</v>
      </c>
      <c r="D5" s="217"/>
      <c r="E5" s="218"/>
      <c r="F5" s="151"/>
      <c r="H5" s="212" t="s">
        <v>118</v>
      </c>
      <c r="I5" s="214" t="s">
        <v>112</v>
      </c>
      <c r="J5" s="216" t="s">
        <v>106</v>
      </c>
      <c r="K5" s="217"/>
      <c r="L5" s="218"/>
    </row>
    <row r="6" spans="1:12" x14ac:dyDescent="0.25">
      <c r="A6" s="213"/>
      <c r="B6" s="215"/>
      <c r="C6" s="146">
        <v>1</v>
      </c>
      <c r="D6" s="146">
        <v>2</v>
      </c>
      <c r="E6" s="146">
        <v>3</v>
      </c>
      <c r="F6" s="151"/>
      <c r="H6" s="213"/>
      <c r="I6" s="215"/>
      <c r="J6" s="146">
        <v>1</v>
      </c>
      <c r="K6" s="146">
        <v>2</v>
      </c>
      <c r="L6" s="146">
        <v>3</v>
      </c>
    </row>
    <row r="7" spans="1:12" ht="24.95" customHeight="1" x14ac:dyDescent="0.25">
      <c r="A7" s="162">
        <v>13</v>
      </c>
      <c r="B7" s="141" t="s">
        <v>154</v>
      </c>
      <c r="C7" s="145"/>
      <c r="D7" s="145"/>
      <c r="E7" s="145"/>
      <c r="F7" s="151"/>
      <c r="H7" s="162">
        <v>16</v>
      </c>
      <c r="I7" s="141" t="s">
        <v>157</v>
      </c>
      <c r="J7" s="145"/>
      <c r="K7" s="145"/>
      <c r="L7" s="145"/>
    </row>
    <row r="8" spans="1:12" ht="24.95" customHeight="1" x14ac:dyDescent="0.25">
      <c r="A8" s="162">
        <v>14</v>
      </c>
      <c r="B8" s="141" t="s">
        <v>155</v>
      </c>
      <c r="C8" s="145"/>
      <c r="D8" s="145"/>
      <c r="E8" s="145"/>
      <c r="F8" s="151"/>
      <c r="H8" s="162">
        <v>17</v>
      </c>
      <c r="I8" s="141" t="s">
        <v>158</v>
      </c>
      <c r="J8" s="145"/>
      <c r="K8" s="145"/>
      <c r="L8" s="145"/>
    </row>
    <row r="9" spans="1:12" ht="24.95" customHeight="1" x14ac:dyDescent="0.25">
      <c r="A9" s="162">
        <v>15</v>
      </c>
      <c r="B9" s="141" t="s">
        <v>156</v>
      </c>
      <c r="C9" s="145"/>
      <c r="D9" s="145"/>
      <c r="E9" s="145"/>
      <c r="F9" s="151"/>
      <c r="H9" s="162">
        <v>18</v>
      </c>
      <c r="I9" s="141" t="s">
        <v>159</v>
      </c>
      <c r="J9" s="145"/>
      <c r="K9" s="145"/>
      <c r="L9" s="145"/>
    </row>
    <row r="10" spans="1:12" ht="21" customHeight="1" x14ac:dyDescent="0.25">
      <c r="F10" s="150"/>
    </row>
    <row r="11" spans="1:12" ht="15" customHeight="1" x14ac:dyDescent="0.25">
      <c r="A11" s="152"/>
      <c r="B11" s="152"/>
      <c r="C11" s="152"/>
      <c r="D11" s="152"/>
      <c r="E11" s="152"/>
      <c r="F11" s="153"/>
      <c r="G11" s="152"/>
      <c r="H11" s="152"/>
      <c r="I11" s="152"/>
      <c r="J11" s="152"/>
      <c r="K11" s="152"/>
      <c r="L11" s="152"/>
    </row>
    <row r="12" spans="1:12" ht="18.75" x14ac:dyDescent="0.25">
      <c r="A12" s="211" t="s">
        <v>160</v>
      </c>
      <c r="B12" s="211"/>
      <c r="C12" s="211"/>
      <c r="D12" s="211"/>
      <c r="E12" s="211"/>
      <c r="F12" s="148"/>
      <c r="H12" s="211" t="s">
        <v>4</v>
      </c>
      <c r="I12" s="211"/>
      <c r="J12" s="211"/>
      <c r="K12" s="211"/>
      <c r="L12" s="211"/>
    </row>
    <row r="13" spans="1:12" x14ac:dyDescent="0.25">
      <c r="E13" s="147" t="s">
        <v>120</v>
      </c>
      <c r="F13" s="149"/>
      <c r="L13" s="147" t="s">
        <v>119</v>
      </c>
    </row>
    <row r="14" spans="1:12" ht="17.100000000000001" customHeight="1" x14ac:dyDescent="0.25">
      <c r="A14" s="41" t="s">
        <v>117</v>
      </c>
      <c r="B14" s="161" t="s">
        <v>103</v>
      </c>
      <c r="C14" s="41"/>
      <c r="D14" s="41"/>
      <c r="F14" s="150"/>
      <c r="H14" s="41" t="s">
        <v>117</v>
      </c>
      <c r="I14" s="161" t="s">
        <v>103</v>
      </c>
      <c r="J14" s="41"/>
      <c r="K14" s="41"/>
    </row>
    <row r="15" spans="1:12" ht="7.5" customHeight="1" x14ac:dyDescent="0.25">
      <c r="A15" s="41"/>
      <c r="B15" s="41"/>
      <c r="C15" s="41"/>
      <c r="D15" s="41"/>
      <c r="F15" s="150"/>
      <c r="H15" s="41"/>
      <c r="I15" s="41"/>
      <c r="J15" s="41"/>
      <c r="K15" s="41"/>
    </row>
    <row r="16" spans="1:12" ht="17.100000000000001" customHeight="1" x14ac:dyDescent="0.25">
      <c r="A16" s="212" t="s">
        <v>118</v>
      </c>
      <c r="B16" s="214" t="s">
        <v>112</v>
      </c>
      <c r="C16" s="219" t="s">
        <v>106</v>
      </c>
      <c r="D16" s="219"/>
      <c r="E16" s="219"/>
      <c r="F16" s="151"/>
      <c r="H16" s="212" t="s">
        <v>118</v>
      </c>
      <c r="I16" s="214" t="s">
        <v>112</v>
      </c>
      <c r="J16" s="219" t="s">
        <v>106</v>
      </c>
      <c r="K16" s="219"/>
      <c r="L16" s="219"/>
    </row>
    <row r="17" spans="1:12" x14ac:dyDescent="0.25">
      <c r="A17" s="213"/>
      <c r="B17" s="215"/>
      <c r="C17" s="219"/>
      <c r="D17" s="219"/>
      <c r="E17" s="219"/>
      <c r="F17" s="151"/>
      <c r="H17" s="213"/>
      <c r="I17" s="215"/>
      <c r="J17" s="219"/>
      <c r="K17" s="219"/>
      <c r="L17" s="219"/>
    </row>
    <row r="18" spans="1:12" ht="24.95" customHeight="1" x14ac:dyDescent="0.25">
      <c r="A18" s="107">
        <f t="shared" ref="A18:B20" si="0">A7</f>
        <v>13</v>
      </c>
      <c r="B18" s="165" t="str">
        <f t="shared" si="0"/>
        <v>Юрина Татьяна</v>
      </c>
      <c r="C18" s="220"/>
      <c r="D18" s="221"/>
      <c r="E18" s="222"/>
      <c r="F18" s="166"/>
      <c r="G18" s="123"/>
      <c r="H18" s="107">
        <f t="shared" ref="H18:I20" si="1">H7</f>
        <v>16</v>
      </c>
      <c r="I18" s="165" t="str">
        <f t="shared" si="1"/>
        <v>Криворотов Егор</v>
      </c>
      <c r="J18" s="220"/>
      <c r="K18" s="221"/>
      <c r="L18" s="222"/>
    </row>
    <row r="19" spans="1:12" ht="24.95" customHeight="1" x14ac:dyDescent="0.25">
      <c r="A19" s="107">
        <f t="shared" si="0"/>
        <v>14</v>
      </c>
      <c r="B19" s="165" t="str">
        <f t="shared" si="0"/>
        <v>Гончарова Анастасия</v>
      </c>
      <c r="C19" s="220"/>
      <c r="D19" s="221"/>
      <c r="E19" s="222"/>
      <c r="F19" s="166"/>
      <c r="G19" s="123"/>
      <c r="H19" s="107">
        <f t="shared" si="1"/>
        <v>17</v>
      </c>
      <c r="I19" s="165" t="str">
        <f t="shared" si="1"/>
        <v>Булычев  Данил</v>
      </c>
      <c r="J19" s="220"/>
      <c r="K19" s="221"/>
      <c r="L19" s="222"/>
    </row>
    <row r="20" spans="1:12" ht="24.95" customHeight="1" x14ac:dyDescent="0.25">
      <c r="A20" s="107">
        <f t="shared" si="0"/>
        <v>15</v>
      </c>
      <c r="B20" s="165" t="str">
        <f t="shared" si="0"/>
        <v>Цой Анна</v>
      </c>
      <c r="C20" s="220"/>
      <c r="D20" s="221"/>
      <c r="E20" s="222"/>
      <c r="F20" s="166"/>
      <c r="G20" s="123"/>
      <c r="H20" s="107">
        <f t="shared" si="1"/>
        <v>18</v>
      </c>
      <c r="I20" s="165" t="str">
        <f t="shared" si="1"/>
        <v>Якушов Николай</v>
      </c>
      <c r="J20" s="220"/>
      <c r="K20" s="221"/>
      <c r="L20" s="222"/>
    </row>
    <row r="21" spans="1:12" x14ac:dyDescent="0.25">
      <c r="F21" s="150"/>
    </row>
    <row r="22" spans="1:12" x14ac:dyDescent="0.25">
      <c r="A22" s="152"/>
      <c r="B22" s="152"/>
      <c r="C22" s="152"/>
      <c r="D22" s="152"/>
      <c r="E22" s="152"/>
      <c r="F22" s="153"/>
      <c r="G22" s="152"/>
      <c r="H22" s="152"/>
      <c r="I22" s="152"/>
      <c r="J22" s="152"/>
      <c r="K22" s="152"/>
      <c r="L22" s="152"/>
    </row>
    <row r="23" spans="1:12" ht="18.75" x14ac:dyDescent="0.25">
      <c r="A23" s="211" t="s">
        <v>161</v>
      </c>
      <c r="B23" s="211"/>
      <c r="C23" s="211"/>
      <c r="D23" s="211"/>
      <c r="E23" s="211"/>
      <c r="F23" s="148"/>
      <c r="H23" s="211" t="s">
        <v>161</v>
      </c>
      <c r="I23" s="211"/>
      <c r="J23" s="211"/>
      <c r="K23" s="211"/>
      <c r="L23" s="211"/>
    </row>
    <row r="24" spans="1:12" x14ac:dyDescent="0.25">
      <c r="E24" s="147" t="s">
        <v>120</v>
      </c>
      <c r="F24" s="149"/>
      <c r="L24" s="147" t="s">
        <v>119</v>
      </c>
    </row>
    <row r="25" spans="1:12" ht="17.100000000000001" customHeight="1" x14ac:dyDescent="0.25">
      <c r="A25" s="41" t="s">
        <v>117</v>
      </c>
      <c r="B25" s="161" t="s">
        <v>103</v>
      </c>
      <c r="C25" s="41"/>
      <c r="D25" s="41"/>
      <c r="F25" s="150"/>
      <c r="H25" s="41" t="s">
        <v>117</v>
      </c>
      <c r="I25" s="161" t="s">
        <v>103</v>
      </c>
      <c r="J25" s="41"/>
      <c r="K25" s="41"/>
    </row>
    <row r="26" spans="1:12" ht="7.5" customHeight="1" x14ac:dyDescent="0.25">
      <c r="A26" s="41"/>
      <c r="B26" s="41"/>
      <c r="C26" s="41"/>
      <c r="D26" s="41"/>
      <c r="F26" s="150"/>
      <c r="H26" s="41"/>
      <c r="I26" s="41"/>
      <c r="J26" s="41"/>
      <c r="K26" s="41"/>
    </row>
    <row r="27" spans="1:12" ht="17.100000000000001" customHeight="1" x14ac:dyDescent="0.25">
      <c r="A27" s="212" t="s">
        <v>118</v>
      </c>
      <c r="B27" s="214" t="s">
        <v>112</v>
      </c>
      <c r="C27" s="219" t="s">
        <v>106</v>
      </c>
      <c r="D27" s="219"/>
      <c r="E27" s="219"/>
      <c r="F27" s="151"/>
      <c r="H27" s="212" t="s">
        <v>118</v>
      </c>
      <c r="I27" s="214" t="s">
        <v>112</v>
      </c>
      <c r="J27" s="219" t="s">
        <v>106</v>
      </c>
      <c r="K27" s="219"/>
      <c r="L27" s="219"/>
    </row>
    <row r="28" spans="1:12" x14ac:dyDescent="0.25">
      <c r="A28" s="213"/>
      <c r="B28" s="215"/>
      <c r="C28" s="219"/>
      <c r="D28" s="219"/>
      <c r="E28" s="219"/>
      <c r="F28" s="151"/>
      <c r="H28" s="213"/>
      <c r="I28" s="215"/>
      <c r="J28" s="219"/>
      <c r="K28" s="219"/>
      <c r="L28" s="219"/>
    </row>
    <row r="29" spans="1:12" ht="24.95" customHeight="1" x14ac:dyDescent="0.25">
      <c r="A29" s="107">
        <f t="shared" ref="A29:B31" si="2">A18</f>
        <v>13</v>
      </c>
      <c r="B29" s="165" t="str">
        <f t="shared" si="2"/>
        <v>Юрина Татьяна</v>
      </c>
      <c r="C29" s="220"/>
      <c r="D29" s="221"/>
      <c r="E29" s="222"/>
      <c r="F29" s="166"/>
      <c r="G29" s="123"/>
      <c r="H29" s="107">
        <f t="shared" ref="H29:I31" si="3">H18</f>
        <v>16</v>
      </c>
      <c r="I29" s="165" t="str">
        <f t="shared" si="3"/>
        <v>Криворотов Егор</v>
      </c>
      <c r="J29" s="220"/>
      <c r="K29" s="221"/>
      <c r="L29" s="222"/>
    </row>
    <row r="30" spans="1:12" ht="24.95" customHeight="1" x14ac:dyDescent="0.25">
      <c r="A30" s="107">
        <f t="shared" si="2"/>
        <v>14</v>
      </c>
      <c r="B30" s="165" t="str">
        <f t="shared" si="2"/>
        <v>Гончарова Анастасия</v>
      </c>
      <c r="C30" s="220"/>
      <c r="D30" s="221"/>
      <c r="E30" s="222"/>
      <c r="F30" s="166"/>
      <c r="G30" s="123"/>
      <c r="H30" s="107">
        <f t="shared" si="3"/>
        <v>17</v>
      </c>
      <c r="I30" s="165" t="str">
        <f t="shared" si="3"/>
        <v>Булычев  Данил</v>
      </c>
      <c r="J30" s="220"/>
      <c r="K30" s="221"/>
      <c r="L30" s="222"/>
    </row>
    <row r="31" spans="1:12" ht="24.95" customHeight="1" x14ac:dyDescent="0.25">
      <c r="A31" s="107">
        <f t="shared" si="2"/>
        <v>15</v>
      </c>
      <c r="B31" s="165" t="str">
        <f t="shared" si="2"/>
        <v>Цой Анна</v>
      </c>
      <c r="C31" s="220"/>
      <c r="D31" s="221"/>
      <c r="E31" s="222"/>
      <c r="F31" s="166"/>
      <c r="G31" s="123"/>
      <c r="H31" s="107">
        <f t="shared" si="3"/>
        <v>18</v>
      </c>
      <c r="I31" s="165" t="str">
        <f t="shared" si="3"/>
        <v>Якушов Николай</v>
      </c>
      <c r="J31" s="220"/>
      <c r="K31" s="221"/>
      <c r="L31" s="222"/>
    </row>
    <row r="32" spans="1:12" ht="18" customHeight="1" x14ac:dyDescent="0.25">
      <c r="A32" s="152"/>
      <c r="B32" s="152"/>
      <c r="C32" s="152"/>
      <c r="D32" s="152"/>
      <c r="E32" s="152"/>
      <c r="F32" s="153"/>
      <c r="G32" s="152"/>
      <c r="H32" s="152"/>
      <c r="I32" s="152"/>
      <c r="J32" s="152"/>
      <c r="K32" s="152"/>
      <c r="L32" s="152"/>
    </row>
    <row r="33" spans="1:12" ht="25.5" customHeight="1" x14ac:dyDescent="0.25">
      <c r="A33" s="211" t="s">
        <v>162</v>
      </c>
      <c r="B33" s="211"/>
      <c r="C33" s="211"/>
      <c r="D33" s="211"/>
      <c r="E33" s="211"/>
      <c r="F33" s="148"/>
      <c r="H33" s="211" t="s">
        <v>162</v>
      </c>
      <c r="I33" s="211"/>
      <c r="J33" s="211"/>
      <c r="K33" s="211"/>
      <c r="L33" s="211"/>
    </row>
    <row r="34" spans="1:12" x14ac:dyDescent="0.25">
      <c r="E34" s="147" t="s">
        <v>120</v>
      </c>
      <c r="F34" s="149"/>
      <c r="L34" s="147" t="s">
        <v>119</v>
      </c>
    </row>
    <row r="35" spans="1:12" ht="17.100000000000001" customHeight="1" x14ac:dyDescent="0.25">
      <c r="A35" s="41" t="s">
        <v>117</v>
      </c>
      <c r="B35" s="161" t="s">
        <v>103</v>
      </c>
      <c r="C35" s="41"/>
      <c r="D35" s="41"/>
      <c r="F35" s="150"/>
      <c r="H35" s="41" t="s">
        <v>117</v>
      </c>
      <c r="I35" s="161" t="s">
        <v>103</v>
      </c>
      <c r="J35" s="41"/>
      <c r="K35" s="41"/>
    </row>
    <row r="36" spans="1:12" ht="7.5" customHeight="1" x14ac:dyDescent="0.25">
      <c r="A36" s="41"/>
      <c r="B36" s="41"/>
      <c r="C36" s="41"/>
      <c r="D36" s="41"/>
      <c r="F36" s="150"/>
      <c r="H36" s="41"/>
      <c r="I36" s="41"/>
      <c r="J36" s="41"/>
      <c r="K36" s="41"/>
    </row>
    <row r="37" spans="1:12" ht="17.100000000000001" customHeight="1" x14ac:dyDescent="0.25">
      <c r="A37" s="212" t="s">
        <v>118</v>
      </c>
      <c r="B37" s="214" t="s">
        <v>112</v>
      </c>
      <c r="C37" s="219" t="s">
        <v>106</v>
      </c>
      <c r="D37" s="219"/>
      <c r="E37" s="219"/>
      <c r="F37" s="151"/>
      <c r="H37" s="212" t="s">
        <v>118</v>
      </c>
      <c r="I37" s="214" t="s">
        <v>112</v>
      </c>
      <c r="J37" s="219" t="s">
        <v>106</v>
      </c>
      <c r="K37" s="219"/>
      <c r="L37" s="219"/>
    </row>
    <row r="38" spans="1:12" x14ac:dyDescent="0.25">
      <c r="A38" s="213"/>
      <c r="B38" s="215"/>
      <c r="C38" s="219"/>
      <c r="D38" s="219"/>
      <c r="E38" s="219"/>
      <c r="F38" s="151"/>
      <c r="H38" s="213"/>
      <c r="I38" s="215"/>
      <c r="J38" s="219"/>
      <c r="K38" s="219"/>
      <c r="L38" s="219"/>
    </row>
    <row r="39" spans="1:12" ht="24.95" customHeight="1" x14ac:dyDescent="0.25">
      <c r="A39" s="107">
        <f t="shared" ref="A39:B41" si="4">A29</f>
        <v>13</v>
      </c>
      <c r="B39" s="165" t="str">
        <f t="shared" si="4"/>
        <v>Юрина Татьяна</v>
      </c>
      <c r="C39" s="220"/>
      <c r="D39" s="221"/>
      <c r="E39" s="222"/>
      <c r="F39" s="166"/>
      <c r="G39" s="123"/>
      <c r="H39" s="107">
        <f t="shared" ref="H39:I41" si="5">H29</f>
        <v>16</v>
      </c>
      <c r="I39" s="165" t="str">
        <f t="shared" si="5"/>
        <v>Криворотов Егор</v>
      </c>
      <c r="J39" s="220"/>
      <c r="K39" s="221"/>
      <c r="L39" s="222"/>
    </row>
    <row r="40" spans="1:12" ht="24.95" customHeight="1" x14ac:dyDescent="0.25">
      <c r="A40" s="107">
        <f t="shared" si="4"/>
        <v>14</v>
      </c>
      <c r="B40" s="165" t="str">
        <f t="shared" si="4"/>
        <v>Гончарова Анастасия</v>
      </c>
      <c r="C40" s="220"/>
      <c r="D40" s="221"/>
      <c r="E40" s="222"/>
      <c r="F40" s="166"/>
      <c r="G40" s="123"/>
      <c r="H40" s="107">
        <f t="shared" si="5"/>
        <v>17</v>
      </c>
      <c r="I40" s="165" t="str">
        <f t="shared" si="5"/>
        <v>Булычев  Данил</v>
      </c>
      <c r="J40" s="220"/>
      <c r="K40" s="221"/>
      <c r="L40" s="222"/>
    </row>
    <row r="41" spans="1:12" ht="24.95" customHeight="1" x14ac:dyDescent="0.25">
      <c r="A41" s="107">
        <f t="shared" si="4"/>
        <v>15</v>
      </c>
      <c r="B41" s="165" t="str">
        <f t="shared" si="4"/>
        <v>Цой Анна</v>
      </c>
      <c r="C41" s="220"/>
      <c r="D41" s="221"/>
      <c r="E41" s="222"/>
      <c r="F41" s="166"/>
      <c r="G41" s="123"/>
      <c r="H41" s="107">
        <f t="shared" si="5"/>
        <v>18</v>
      </c>
      <c r="I41" s="165" t="str">
        <f t="shared" si="5"/>
        <v>Якушов Николай</v>
      </c>
      <c r="J41" s="220"/>
      <c r="K41" s="221"/>
      <c r="L41" s="222"/>
    </row>
    <row r="42" spans="1:12" x14ac:dyDescent="0.25">
      <c r="F42" s="150"/>
    </row>
    <row r="43" spans="1:12" x14ac:dyDescent="0.25">
      <c r="A43" s="152"/>
      <c r="B43" s="152"/>
      <c r="C43" s="152"/>
      <c r="D43" s="152"/>
      <c r="E43" s="152"/>
      <c r="F43" s="153"/>
      <c r="G43" s="152"/>
      <c r="H43" s="152"/>
      <c r="I43" s="152"/>
      <c r="J43" s="152"/>
      <c r="K43" s="152"/>
      <c r="L43" s="152"/>
    </row>
    <row r="44" spans="1:12" ht="18.75" x14ac:dyDescent="0.25">
      <c r="A44" s="211" t="s">
        <v>163</v>
      </c>
      <c r="B44" s="211"/>
      <c r="C44" s="211"/>
      <c r="D44" s="211"/>
      <c r="E44" s="211"/>
      <c r="F44" s="148"/>
      <c r="H44" s="211" t="s">
        <v>163</v>
      </c>
      <c r="I44" s="211"/>
      <c r="J44" s="211"/>
      <c r="K44" s="211"/>
      <c r="L44" s="211"/>
    </row>
    <row r="45" spans="1:12" x14ac:dyDescent="0.25">
      <c r="E45" s="147" t="s">
        <v>120</v>
      </c>
      <c r="F45" s="149"/>
      <c r="L45" s="147" t="s">
        <v>119</v>
      </c>
    </row>
    <row r="46" spans="1:12" ht="17.100000000000001" customHeight="1" x14ac:dyDescent="0.25">
      <c r="A46" s="41" t="s">
        <v>117</v>
      </c>
      <c r="B46" s="161" t="s">
        <v>103</v>
      </c>
      <c r="C46" s="41"/>
      <c r="D46" s="41"/>
      <c r="F46" s="150"/>
      <c r="H46" s="41" t="s">
        <v>117</v>
      </c>
      <c r="I46" s="161" t="s">
        <v>103</v>
      </c>
      <c r="J46" s="41"/>
      <c r="K46" s="41"/>
    </row>
    <row r="47" spans="1:12" ht="7.5" customHeight="1" x14ac:dyDescent="0.25">
      <c r="A47" s="41"/>
      <c r="B47" s="41"/>
      <c r="C47" s="41"/>
      <c r="D47" s="41"/>
      <c r="F47" s="150"/>
      <c r="H47" s="41"/>
      <c r="I47" s="41"/>
      <c r="J47" s="41"/>
      <c r="K47" s="41"/>
    </row>
    <row r="48" spans="1:12" ht="17.100000000000001" customHeight="1" x14ac:dyDescent="0.25">
      <c r="A48" s="212" t="s">
        <v>118</v>
      </c>
      <c r="B48" s="214" t="s">
        <v>112</v>
      </c>
      <c r="C48" s="219" t="s">
        <v>106</v>
      </c>
      <c r="D48" s="219"/>
      <c r="E48" s="219"/>
      <c r="F48" s="151"/>
      <c r="H48" s="212" t="s">
        <v>118</v>
      </c>
      <c r="I48" s="214" t="s">
        <v>112</v>
      </c>
      <c r="J48" s="219" t="s">
        <v>106</v>
      </c>
      <c r="K48" s="219"/>
      <c r="L48" s="219"/>
    </row>
    <row r="49" spans="1:12" x14ac:dyDescent="0.25">
      <c r="A49" s="213"/>
      <c r="B49" s="215"/>
      <c r="C49" s="219"/>
      <c r="D49" s="219"/>
      <c r="E49" s="219"/>
      <c r="F49" s="151"/>
      <c r="H49" s="213"/>
      <c r="I49" s="215"/>
      <c r="J49" s="219"/>
      <c r="K49" s="219"/>
      <c r="L49" s="219"/>
    </row>
    <row r="50" spans="1:12" ht="24.95" customHeight="1" x14ac:dyDescent="0.25">
      <c r="A50" s="107">
        <f t="shared" ref="A50:B52" si="6">A39</f>
        <v>13</v>
      </c>
      <c r="B50" s="165" t="str">
        <f t="shared" si="6"/>
        <v>Юрина Татьяна</v>
      </c>
      <c r="C50" s="220"/>
      <c r="D50" s="221"/>
      <c r="E50" s="222"/>
      <c r="F50" s="166"/>
      <c r="G50" s="123"/>
      <c r="H50" s="107">
        <f t="shared" ref="H50:I52" si="7">H39</f>
        <v>16</v>
      </c>
      <c r="I50" s="165" t="str">
        <f t="shared" si="7"/>
        <v>Криворотов Егор</v>
      </c>
      <c r="J50" s="220"/>
      <c r="K50" s="221"/>
      <c r="L50" s="222"/>
    </row>
    <row r="51" spans="1:12" ht="24.95" customHeight="1" x14ac:dyDescent="0.25">
      <c r="A51" s="107">
        <f t="shared" si="6"/>
        <v>14</v>
      </c>
      <c r="B51" s="165" t="str">
        <f t="shared" si="6"/>
        <v>Гончарова Анастасия</v>
      </c>
      <c r="C51" s="220"/>
      <c r="D51" s="221"/>
      <c r="E51" s="222"/>
      <c r="F51" s="166"/>
      <c r="G51" s="123"/>
      <c r="H51" s="107">
        <f t="shared" si="7"/>
        <v>17</v>
      </c>
      <c r="I51" s="165" t="str">
        <f t="shared" si="7"/>
        <v>Булычев  Данил</v>
      </c>
      <c r="J51" s="220"/>
      <c r="K51" s="221"/>
      <c r="L51" s="222"/>
    </row>
    <row r="52" spans="1:12" ht="24.95" customHeight="1" x14ac:dyDescent="0.25">
      <c r="A52" s="107">
        <f t="shared" si="6"/>
        <v>15</v>
      </c>
      <c r="B52" s="165" t="str">
        <f t="shared" si="6"/>
        <v>Цой Анна</v>
      </c>
      <c r="C52" s="220"/>
      <c r="D52" s="221"/>
      <c r="E52" s="222"/>
      <c r="F52" s="166"/>
      <c r="G52" s="123"/>
      <c r="H52" s="107">
        <f t="shared" si="7"/>
        <v>18</v>
      </c>
      <c r="I52" s="165" t="str">
        <f t="shared" si="7"/>
        <v>Якушов Николай</v>
      </c>
      <c r="J52" s="220"/>
      <c r="K52" s="221"/>
      <c r="L52" s="222"/>
    </row>
    <row r="53" spans="1:12" ht="30.75" customHeight="1" x14ac:dyDescent="0.25">
      <c r="F53" s="150"/>
    </row>
    <row r="54" spans="1:12" ht="18" customHeight="1" x14ac:dyDescent="0.25">
      <c r="A54" s="152"/>
      <c r="B54" s="152"/>
      <c r="C54" s="152"/>
      <c r="D54" s="152"/>
      <c r="E54" s="152"/>
      <c r="F54" s="153"/>
      <c r="G54" s="152"/>
      <c r="H54" s="152"/>
      <c r="I54" s="152"/>
      <c r="J54" s="152"/>
      <c r="K54" s="152"/>
      <c r="L54" s="152"/>
    </row>
    <row r="55" spans="1:12" x14ac:dyDescent="0.25">
      <c r="E55" s="147" t="s">
        <v>120</v>
      </c>
      <c r="F55" s="149"/>
      <c r="L55" s="147" t="s">
        <v>119</v>
      </c>
    </row>
    <row r="56" spans="1:12" ht="17.100000000000001" customHeight="1" x14ac:dyDescent="0.25">
      <c r="A56" s="41" t="s">
        <v>117</v>
      </c>
      <c r="B56" s="161" t="s">
        <v>103</v>
      </c>
      <c r="C56" s="41"/>
      <c r="D56" s="41"/>
      <c r="F56" s="150"/>
      <c r="H56" s="41" t="s">
        <v>117</v>
      </c>
      <c r="I56" s="161" t="s">
        <v>103</v>
      </c>
      <c r="J56" s="41"/>
      <c r="K56" s="41"/>
    </row>
    <row r="57" spans="1:12" ht="7.5" customHeight="1" x14ac:dyDescent="0.25">
      <c r="A57" s="41"/>
      <c r="B57" s="41"/>
      <c r="C57" s="41"/>
      <c r="D57" s="41"/>
      <c r="F57" s="150"/>
      <c r="H57" s="41"/>
      <c r="I57" s="41"/>
      <c r="J57" s="41"/>
      <c r="K57" s="41"/>
    </row>
    <row r="58" spans="1:12" ht="17.100000000000001" customHeight="1" x14ac:dyDescent="0.25">
      <c r="A58" s="212" t="s">
        <v>118</v>
      </c>
      <c r="B58" s="214" t="s">
        <v>112</v>
      </c>
      <c r="C58" s="219" t="s">
        <v>106</v>
      </c>
      <c r="D58" s="219"/>
      <c r="E58" s="219"/>
      <c r="F58" s="151"/>
      <c r="H58" s="212" t="s">
        <v>118</v>
      </c>
      <c r="I58" s="214" t="s">
        <v>112</v>
      </c>
      <c r="J58" s="219" t="s">
        <v>106</v>
      </c>
      <c r="K58" s="219"/>
      <c r="L58" s="219"/>
    </row>
    <row r="59" spans="1:12" x14ac:dyDescent="0.25">
      <c r="A59" s="213"/>
      <c r="B59" s="215"/>
      <c r="C59" s="219"/>
      <c r="D59" s="219"/>
      <c r="E59" s="219"/>
      <c r="F59" s="151"/>
      <c r="H59" s="213"/>
      <c r="I59" s="215"/>
      <c r="J59" s="219"/>
      <c r="K59" s="219"/>
      <c r="L59" s="219"/>
    </row>
    <row r="60" spans="1:12" ht="24.95" customHeight="1" x14ac:dyDescent="0.25">
      <c r="A60" s="107">
        <f t="shared" ref="A60:B62" si="8">A50</f>
        <v>13</v>
      </c>
      <c r="B60" s="165" t="str">
        <f t="shared" si="8"/>
        <v>Юрина Татьяна</v>
      </c>
      <c r="C60" s="220"/>
      <c r="D60" s="221"/>
      <c r="E60" s="222"/>
      <c r="F60" s="166"/>
      <c r="G60" s="123"/>
      <c r="H60" s="107">
        <f t="shared" ref="H60:I62" si="9">H50</f>
        <v>16</v>
      </c>
      <c r="I60" s="165" t="str">
        <f t="shared" si="9"/>
        <v>Криворотов Егор</v>
      </c>
      <c r="J60" s="220"/>
      <c r="K60" s="221"/>
      <c r="L60" s="222"/>
    </row>
    <row r="61" spans="1:12" ht="24.95" customHeight="1" x14ac:dyDescent="0.25">
      <c r="A61" s="107">
        <f t="shared" si="8"/>
        <v>14</v>
      </c>
      <c r="B61" s="165" t="str">
        <f t="shared" si="8"/>
        <v>Гончарова Анастасия</v>
      </c>
      <c r="C61" s="220"/>
      <c r="D61" s="221"/>
      <c r="E61" s="222"/>
      <c r="F61" s="166"/>
      <c r="G61" s="123"/>
      <c r="H61" s="107">
        <f t="shared" si="9"/>
        <v>17</v>
      </c>
      <c r="I61" s="165" t="str">
        <f t="shared" si="9"/>
        <v>Булычев  Данил</v>
      </c>
      <c r="J61" s="220"/>
      <c r="K61" s="221"/>
      <c r="L61" s="222"/>
    </row>
    <row r="62" spans="1:12" ht="24.95" customHeight="1" x14ac:dyDescent="0.25">
      <c r="A62" s="107">
        <f t="shared" si="8"/>
        <v>15</v>
      </c>
      <c r="B62" s="165" t="str">
        <f t="shared" si="8"/>
        <v>Цой Анна</v>
      </c>
      <c r="C62" s="220"/>
      <c r="D62" s="221"/>
      <c r="E62" s="222"/>
      <c r="F62" s="166"/>
      <c r="G62" s="123"/>
      <c r="H62" s="107">
        <f t="shared" si="9"/>
        <v>18</v>
      </c>
      <c r="I62" s="165" t="str">
        <f t="shared" si="9"/>
        <v>Якушов Николай</v>
      </c>
      <c r="J62" s="220"/>
      <c r="K62" s="221"/>
      <c r="L62" s="222"/>
    </row>
    <row r="63" spans="1:12" x14ac:dyDescent="0.25">
      <c r="F63" s="150"/>
    </row>
  </sheetData>
  <mergeCells count="76">
    <mergeCell ref="C60:E60"/>
    <mergeCell ref="J60:L60"/>
    <mergeCell ref="C61:E61"/>
    <mergeCell ref="J61:L61"/>
    <mergeCell ref="C62:E62"/>
    <mergeCell ref="J62:L62"/>
    <mergeCell ref="A58:A59"/>
    <mergeCell ref="B58:B59"/>
    <mergeCell ref="C58:E59"/>
    <mergeCell ref="H58:H59"/>
    <mergeCell ref="I58:I59"/>
    <mergeCell ref="J58:L59"/>
    <mergeCell ref="C50:E50"/>
    <mergeCell ref="J50:L50"/>
    <mergeCell ref="C51:E51"/>
    <mergeCell ref="J51:L51"/>
    <mergeCell ref="C52:E52"/>
    <mergeCell ref="J52:L52"/>
    <mergeCell ref="A44:E44"/>
    <mergeCell ref="H44:L44"/>
    <mergeCell ref="A48:A49"/>
    <mergeCell ref="B48:B49"/>
    <mergeCell ref="C48:E49"/>
    <mergeCell ref="H48:H49"/>
    <mergeCell ref="I48:I49"/>
    <mergeCell ref="J48:L49"/>
    <mergeCell ref="C39:E39"/>
    <mergeCell ref="J39:L39"/>
    <mergeCell ref="C40:E40"/>
    <mergeCell ref="J40:L40"/>
    <mergeCell ref="C41:E41"/>
    <mergeCell ref="J41:L41"/>
    <mergeCell ref="A33:E33"/>
    <mergeCell ref="H33:L33"/>
    <mergeCell ref="A37:A38"/>
    <mergeCell ref="B37:B38"/>
    <mergeCell ref="C37:E38"/>
    <mergeCell ref="H37:H38"/>
    <mergeCell ref="I37:I38"/>
    <mergeCell ref="J37:L38"/>
    <mergeCell ref="C29:E29"/>
    <mergeCell ref="J29:L29"/>
    <mergeCell ref="C30:E30"/>
    <mergeCell ref="J30:L30"/>
    <mergeCell ref="C31:E31"/>
    <mergeCell ref="J31:L31"/>
    <mergeCell ref="A23:E23"/>
    <mergeCell ref="H23:L23"/>
    <mergeCell ref="A27:A28"/>
    <mergeCell ref="B27:B28"/>
    <mergeCell ref="C27:E28"/>
    <mergeCell ref="H27:H28"/>
    <mergeCell ref="I27:I28"/>
    <mergeCell ref="J27:L28"/>
    <mergeCell ref="C18:E18"/>
    <mergeCell ref="J18:L18"/>
    <mergeCell ref="C19:E19"/>
    <mergeCell ref="J19:L19"/>
    <mergeCell ref="C20:E20"/>
    <mergeCell ref="J20:L20"/>
    <mergeCell ref="A12:E12"/>
    <mergeCell ref="H12:L12"/>
    <mergeCell ref="A16:A17"/>
    <mergeCell ref="B16:B17"/>
    <mergeCell ref="C16:E17"/>
    <mergeCell ref="H16:H17"/>
    <mergeCell ref="I16:I17"/>
    <mergeCell ref="J16:L17"/>
    <mergeCell ref="A1:E1"/>
    <mergeCell ref="H1:L1"/>
    <mergeCell ref="A5:A6"/>
    <mergeCell ref="B5:B6"/>
    <mergeCell ref="C5:E5"/>
    <mergeCell ref="H5:H6"/>
    <mergeCell ref="I5:I6"/>
    <mergeCell ref="J5:L5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команда город</vt:lpstr>
      <vt:lpstr>Свод город (Д)</vt:lpstr>
      <vt:lpstr>Свод город (Ю)</vt:lpstr>
      <vt:lpstr>команда село</vt:lpstr>
      <vt:lpstr>Свод село (Д)</vt:lpstr>
      <vt:lpstr>Списки село</vt:lpstr>
      <vt:lpstr>Тагильская</vt:lpstr>
      <vt:lpstr>Мокроус</vt:lpstr>
      <vt:lpstr>Краснозв</vt:lpstr>
      <vt:lpstr>Крутогор</vt:lpstr>
      <vt:lpstr>Шатров</vt:lpstr>
      <vt:lpstr>Свод село (Ю)</vt:lpstr>
      <vt:lpstr>Списки гор</vt:lpstr>
      <vt:lpstr>КУРГАН</vt:lpstr>
      <vt:lpstr>ЛЕБЯЖ</vt:lpstr>
      <vt:lpstr>ЛИЧНИКИ</vt:lpstr>
      <vt:lpstr> ком зачет многоборье</vt:lpstr>
      <vt:lpstr>эстафета</vt:lpstr>
      <vt:lpstr>Итог ПСС</vt:lpstr>
      <vt:lpstr>Юноши</vt:lpstr>
      <vt:lpstr>Девушки</vt:lpstr>
      <vt:lpstr>Бег 1000 м</vt:lpstr>
      <vt:lpstr>Бег 60 м</vt:lpstr>
      <vt:lpstr>Подт Отж</vt:lpstr>
      <vt:lpstr>Подъем туловища</vt:lpstr>
      <vt:lpstr>Наклон вперед</vt:lpstr>
      <vt:lpstr>Прыжок с места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Пользователь</cp:lastModifiedBy>
  <cp:lastPrinted>2021-06-02T08:31:49Z</cp:lastPrinted>
  <dcterms:created xsi:type="dcterms:W3CDTF">2019-04-08T09:10:33Z</dcterms:created>
  <dcterms:modified xsi:type="dcterms:W3CDTF">2021-08-10T08:01:32Z</dcterms:modified>
</cp:coreProperties>
</file>