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70" windowWidth="17895" windowHeight="13230" activeTab="3"/>
  </bookViews>
  <sheets>
    <sheet name="юноши" sheetId="1" state="hidden" r:id="rId1"/>
    <sheet name="девушки" sheetId="2" state="hidden" r:id="rId2"/>
    <sheet name="ОБЩИЙ" sheetId="3" state="hidden" r:id="rId3"/>
    <sheet name="ТАБЛИЦА ОБЩАЯ" sheetId="4" r:id="rId4"/>
    <sheet name="Л.АТЛЕТИКА" sheetId="5" r:id="rId5"/>
    <sheet name="БАСКЕТБОЛ" sheetId="6" r:id="rId6"/>
    <sheet name="МИНИ-ФУТБОЛ" sheetId="7" r:id="rId7"/>
    <sheet name="БРЕЙН-РИНГ" sheetId="8" r:id="rId8"/>
  </sheets>
  <definedNames>
    <definedName name="_xlnm._FilterDatabase" localSheetId="5" hidden="1">БАСКЕТБОЛ!$A$5:$G$28</definedName>
    <definedName name="_xlnm._FilterDatabase" localSheetId="7" hidden="1">'БРЕЙН-РИНГ'!$A$5:$E$28</definedName>
    <definedName name="_xlnm._FilterDatabase" localSheetId="4" hidden="1">Л.АТЛЕТИКА!$A$5:$G$28</definedName>
    <definedName name="_xlnm._FilterDatabase" localSheetId="6" hidden="1">'МИНИ-ФУТБОЛ'!$A$5:$E$28</definedName>
    <definedName name="_xlnm._FilterDatabase" localSheetId="3" hidden="1">'ТАБЛИЦА ОБЩАЯ'!$A$5:$Q$28</definedName>
  </definedNames>
  <calcPr calcId="145621"/>
</workbook>
</file>

<file path=xl/calcChain.xml><?xml version="1.0" encoding="utf-8"?>
<calcChain xmlns="http://schemas.openxmlformats.org/spreadsheetml/2006/main">
  <c r="P28" i="4" l="1"/>
  <c r="P27" i="4"/>
  <c r="P26" i="4"/>
  <c r="P25" i="4"/>
  <c r="P24" i="4"/>
  <c r="P23" i="4"/>
  <c r="P22" i="4"/>
  <c r="P21" i="4"/>
  <c r="P20" i="4"/>
  <c r="P19" i="4"/>
  <c r="P18" i="4"/>
  <c r="P17" i="4"/>
  <c r="P16" i="4"/>
  <c r="Q16" i="4" s="1"/>
  <c r="P15" i="4"/>
  <c r="P14" i="4"/>
  <c r="P13" i="4"/>
  <c r="P12" i="4"/>
  <c r="P11" i="4"/>
  <c r="P10" i="4"/>
  <c r="Q9" i="4"/>
  <c r="P9" i="4"/>
  <c r="Q8" i="4"/>
  <c r="P8" i="4"/>
  <c r="Q7" i="4"/>
  <c r="P7" i="4"/>
  <c r="Q6" i="4"/>
  <c r="P6" i="4"/>
  <c r="U26" i="3"/>
  <c r="J26" i="3"/>
  <c r="B26" i="3"/>
  <c r="U25" i="3"/>
  <c r="J25" i="3"/>
  <c r="B25" i="3"/>
  <c r="U24" i="3"/>
  <c r="J24" i="3"/>
  <c r="B24" i="3"/>
  <c r="U23" i="3"/>
  <c r="J23" i="3"/>
  <c r="B23" i="3"/>
  <c r="U22" i="3"/>
  <c r="J22" i="3"/>
  <c r="B22" i="3"/>
  <c r="U21" i="3"/>
  <c r="J21" i="3"/>
  <c r="B21" i="3"/>
  <c r="U20" i="3"/>
  <c r="J20" i="3"/>
  <c r="B20" i="3"/>
  <c r="U19" i="3"/>
  <c r="J19" i="3"/>
  <c r="B19" i="3"/>
  <c r="U18" i="3"/>
  <c r="J18" i="3"/>
  <c r="B18" i="3"/>
  <c r="U17" i="3"/>
  <c r="J17" i="3"/>
  <c r="B17" i="3"/>
  <c r="U16" i="3"/>
  <c r="J16" i="3"/>
  <c r="B16" i="3"/>
  <c r="U15" i="3"/>
  <c r="J15" i="3"/>
  <c r="B15" i="3"/>
  <c r="U14" i="3"/>
  <c r="J14" i="3"/>
  <c r="B14" i="3"/>
  <c r="U13" i="3"/>
  <c r="J13" i="3"/>
  <c r="B13" i="3"/>
  <c r="U12" i="3"/>
  <c r="J12" i="3"/>
  <c r="B12" i="3"/>
  <c r="U11" i="3"/>
  <c r="J11" i="3"/>
  <c r="B11" i="3"/>
  <c r="U10" i="3"/>
  <c r="J10" i="3"/>
  <c r="B10" i="3"/>
  <c r="U9" i="3"/>
  <c r="J9" i="3"/>
  <c r="B9" i="3"/>
  <c r="K174" i="2"/>
  <c r="L174" i="2" s="1"/>
  <c r="F174" i="2"/>
  <c r="G174" i="2" s="1"/>
  <c r="K173" i="2"/>
  <c r="L173" i="2" s="1"/>
  <c r="F173" i="2"/>
  <c r="G173" i="2" s="1"/>
  <c r="K172" i="2"/>
  <c r="L172" i="2" s="1"/>
  <c r="F172" i="2"/>
  <c r="G172" i="2" s="1"/>
  <c r="K171" i="2"/>
  <c r="L171" i="2" s="1"/>
  <c r="F171" i="2"/>
  <c r="G171" i="2" s="1"/>
  <c r="K170" i="2"/>
  <c r="L170" i="2" s="1"/>
  <c r="F170" i="2"/>
  <c r="G170" i="2" s="1"/>
  <c r="P169" i="2"/>
  <c r="K169" i="2"/>
  <c r="L169" i="2" s="1"/>
  <c r="M169" i="2" s="1"/>
  <c r="G169" i="2"/>
  <c r="F169" i="2"/>
  <c r="L163" i="2"/>
  <c r="K163" i="2"/>
  <c r="G163" i="2"/>
  <c r="F163" i="2"/>
  <c r="L162" i="2"/>
  <c r="K162" i="2"/>
  <c r="G162" i="2"/>
  <c r="F162" i="2"/>
  <c r="L161" i="2"/>
  <c r="K161" i="2"/>
  <c r="G161" i="2"/>
  <c r="F161" i="2"/>
  <c r="L160" i="2"/>
  <c r="K160" i="2"/>
  <c r="G160" i="2"/>
  <c r="F160" i="2"/>
  <c r="L159" i="2"/>
  <c r="K159" i="2"/>
  <c r="G159" i="2"/>
  <c r="F159" i="2"/>
  <c r="P158" i="2"/>
  <c r="K158" i="2"/>
  <c r="L158" i="2" s="1"/>
  <c r="M158" i="2" s="1"/>
  <c r="F158" i="2"/>
  <c r="G158" i="2" s="1"/>
  <c r="H158" i="2" s="1"/>
  <c r="K154" i="2"/>
  <c r="L154" i="2" s="1"/>
  <c r="F154" i="2"/>
  <c r="G154" i="2" s="1"/>
  <c r="K153" i="2"/>
  <c r="L153" i="2" s="1"/>
  <c r="F153" i="2"/>
  <c r="G153" i="2" s="1"/>
  <c r="K152" i="2"/>
  <c r="L152" i="2" s="1"/>
  <c r="F152" i="2"/>
  <c r="G152" i="2" s="1"/>
  <c r="K151" i="2"/>
  <c r="L151" i="2" s="1"/>
  <c r="F151" i="2"/>
  <c r="G151" i="2" s="1"/>
  <c r="K150" i="2"/>
  <c r="L150" i="2" s="1"/>
  <c r="F150" i="2"/>
  <c r="G150" i="2" s="1"/>
  <c r="P149" i="2"/>
  <c r="L149" i="2"/>
  <c r="K149" i="2"/>
  <c r="G149" i="2"/>
  <c r="H149" i="2" s="1"/>
  <c r="F149" i="2"/>
  <c r="L145" i="2"/>
  <c r="K145" i="2"/>
  <c r="G145" i="2"/>
  <c r="F145" i="2"/>
  <c r="L144" i="2"/>
  <c r="K144" i="2"/>
  <c r="G144" i="2"/>
  <c r="F144" i="2"/>
  <c r="L143" i="2"/>
  <c r="K143" i="2"/>
  <c r="G143" i="2"/>
  <c r="F143" i="2"/>
  <c r="L142" i="2"/>
  <c r="K142" i="2"/>
  <c r="G142" i="2"/>
  <c r="F142" i="2"/>
  <c r="L141" i="2"/>
  <c r="K141" i="2"/>
  <c r="G141" i="2"/>
  <c r="F141" i="2"/>
  <c r="P140" i="2"/>
  <c r="K140" i="2"/>
  <c r="L140" i="2" s="1"/>
  <c r="M140" i="2" s="1"/>
  <c r="F140" i="2"/>
  <c r="G140" i="2" s="1"/>
  <c r="H140" i="2" s="1"/>
  <c r="K136" i="2"/>
  <c r="L136" i="2" s="1"/>
  <c r="F136" i="2"/>
  <c r="G136" i="2" s="1"/>
  <c r="K135" i="2"/>
  <c r="L135" i="2" s="1"/>
  <c r="F135" i="2"/>
  <c r="G135" i="2" s="1"/>
  <c r="K134" i="2"/>
  <c r="L134" i="2" s="1"/>
  <c r="F134" i="2"/>
  <c r="G134" i="2" s="1"/>
  <c r="K133" i="2"/>
  <c r="L133" i="2" s="1"/>
  <c r="F133" i="2"/>
  <c r="G133" i="2" s="1"/>
  <c r="K132" i="2"/>
  <c r="L132" i="2" s="1"/>
  <c r="F132" i="2"/>
  <c r="G132" i="2" s="1"/>
  <c r="P131" i="2"/>
  <c r="L131" i="2"/>
  <c r="K131" i="2"/>
  <c r="G131" i="2"/>
  <c r="H131" i="2" s="1"/>
  <c r="F131" i="2"/>
  <c r="L127" i="2"/>
  <c r="K127" i="2"/>
  <c r="G127" i="2"/>
  <c r="F127" i="2"/>
  <c r="K126" i="2"/>
  <c r="F126" i="2"/>
  <c r="G126" i="2" s="1"/>
  <c r="K125" i="2"/>
  <c r="L125" i="2" s="1"/>
  <c r="F125" i="2"/>
  <c r="G125" i="2" s="1"/>
  <c r="K124" i="2"/>
  <c r="L124" i="2" s="1"/>
  <c r="F124" i="2"/>
  <c r="G124" i="2" s="1"/>
  <c r="K123" i="2"/>
  <c r="L123" i="2" s="1"/>
  <c r="F123" i="2"/>
  <c r="G123" i="2" s="1"/>
  <c r="P122" i="2"/>
  <c r="L122" i="2"/>
  <c r="M122" i="2" s="1"/>
  <c r="K122" i="2"/>
  <c r="G122" i="2"/>
  <c r="F122" i="2"/>
  <c r="L118" i="2"/>
  <c r="K118" i="2"/>
  <c r="G118" i="2"/>
  <c r="F118" i="2"/>
  <c r="L117" i="2"/>
  <c r="K117" i="2"/>
  <c r="G117" i="2"/>
  <c r="F117" i="2"/>
  <c r="L116" i="2"/>
  <c r="K116" i="2"/>
  <c r="G116" i="2"/>
  <c r="F116" i="2"/>
  <c r="L115" i="2"/>
  <c r="K115" i="2"/>
  <c r="F115" i="2"/>
  <c r="K114" i="2"/>
  <c r="L114" i="2" s="1"/>
  <c r="F114" i="2"/>
  <c r="G114" i="2" s="1"/>
  <c r="P113" i="2"/>
  <c r="L113" i="2"/>
  <c r="K113" i="2"/>
  <c r="G113" i="2"/>
  <c r="H113" i="2" s="1"/>
  <c r="F113" i="2"/>
  <c r="L109" i="2"/>
  <c r="K109" i="2"/>
  <c r="G109" i="2"/>
  <c r="F109" i="2"/>
  <c r="L108" i="2"/>
  <c r="K108" i="2"/>
  <c r="G108" i="2"/>
  <c r="F108" i="2"/>
  <c r="L107" i="2"/>
  <c r="K107" i="2"/>
  <c r="G107" i="2"/>
  <c r="F107" i="2"/>
  <c r="L106" i="2"/>
  <c r="K106" i="2"/>
  <c r="G106" i="2"/>
  <c r="F106" i="2"/>
  <c r="L105" i="2"/>
  <c r="K105" i="2"/>
  <c r="G105" i="2"/>
  <c r="F105" i="2"/>
  <c r="P104" i="2"/>
  <c r="M104" i="2"/>
  <c r="K104" i="2"/>
  <c r="L104" i="2" s="1"/>
  <c r="H104" i="2"/>
  <c r="F104" i="2"/>
  <c r="L100" i="2"/>
  <c r="K100" i="2"/>
  <c r="G100" i="2"/>
  <c r="F100" i="2"/>
  <c r="L99" i="2"/>
  <c r="K99" i="2"/>
  <c r="G99" i="2"/>
  <c r="F99" i="2"/>
  <c r="L98" i="2"/>
  <c r="K98" i="2"/>
  <c r="G98" i="2"/>
  <c r="F98" i="2"/>
  <c r="L97" i="2"/>
  <c r="K97" i="2"/>
  <c r="G97" i="2"/>
  <c r="F97" i="2"/>
  <c r="L96" i="2"/>
  <c r="K96" i="2"/>
  <c r="G96" i="2"/>
  <c r="F96" i="2"/>
  <c r="P95" i="2"/>
  <c r="K95" i="2"/>
  <c r="L95" i="2" s="1"/>
  <c r="M95" i="2" s="1"/>
  <c r="F95" i="2"/>
  <c r="G95" i="2" s="1"/>
  <c r="H95" i="2" s="1"/>
  <c r="K91" i="2"/>
  <c r="L91" i="2" s="1"/>
  <c r="F91" i="2"/>
  <c r="G91" i="2" s="1"/>
  <c r="K90" i="2"/>
  <c r="L90" i="2" s="1"/>
  <c r="F90" i="2"/>
  <c r="G90" i="2" s="1"/>
  <c r="K89" i="2"/>
  <c r="L89" i="2" s="1"/>
  <c r="F89" i="2"/>
  <c r="G89" i="2" s="1"/>
  <c r="K88" i="2"/>
  <c r="L88" i="2" s="1"/>
  <c r="F88" i="2"/>
  <c r="G88" i="2" s="1"/>
  <c r="K87" i="2"/>
  <c r="L87" i="2" s="1"/>
  <c r="F87" i="2"/>
  <c r="G87" i="2" s="1"/>
  <c r="P86" i="2"/>
  <c r="L86" i="2"/>
  <c r="M86" i="2" s="1"/>
  <c r="K86" i="2"/>
  <c r="G86" i="2"/>
  <c r="F86" i="2"/>
  <c r="L82" i="2"/>
  <c r="K82" i="2"/>
  <c r="G82" i="2"/>
  <c r="F82" i="2"/>
  <c r="L81" i="2"/>
  <c r="K81" i="2"/>
  <c r="G81" i="2"/>
  <c r="F81" i="2"/>
  <c r="L80" i="2"/>
  <c r="K80" i="2"/>
  <c r="G80" i="2"/>
  <c r="F80" i="2"/>
  <c r="L79" i="2"/>
  <c r="K79" i="2"/>
  <c r="G79" i="2"/>
  <c r="F79" i="2"/>
  <c r="L78" i="2"/>
  <c r="K78" i="2"/>
  <c r="G78" i="2"/>
  <c r="F78" i="2"/>
  <c r="P77" i="2"/>
  <c r="K77" i="2"/>
  <c r="L77" i="2" s="1"/>
  <c r="M77" i="2" s="1"/>
  <c r="F77" i="2"/>
  <c r="G77" i="2" s="1"/>
  <c r="H77" i="2" s="1"/>
  <c r="K73" i="2"/>
  <c r="L73" i="2" s="1"/>
  <c r="F73" i="2"/>
  <c r="G73" i="2" s="1"/>
  <c r="K72" i="2"/>
  <c r="L72" i="2" s="1"/>
  <c r="F72" i="2"/>
  <c r="G72" i="2" s="1"/>
  <c r="K71" i="2"/>
  <c r="L71" i="2" s="1"/>
  <c r="F71" i="2"/>
  <c r="G71" i="2" s="1"/>
  <c r="K70" i="2"/>
  <c r="L70" i="2" s="1"/>
  <c r="F70" i="2"/>
  <c r="G70" i="2" s="1"/>
  <c r="K69" i="2"/>
  <c r="L69" i="2" s="1"/>
  <c r="F69" i="2"/>
  <c r="G69" i="2" s="1"/>
  <c r="P68" i="2"/>
  <c r="L68" i="2"/>
  <c r="M68" i="2" s="1"/>
  <c r="K68" i="2"/>
  <c r="G68" i="2"/>
  <c r="F68" i="2"/>
  <c r="L64" i="2"/>
  <c r="K64" i="2"/>
  <c r="G64" i="2"/>
  <c r="F64" i="2"/>
  <c r="L63" i="2"/>
  <c r="K63" i="2"/>
  <c r="G63" i="2"/>
  <c r="F63" i="2"/>
  <c r="L62" i="2"/>
  <c r="K62" i="2"/>
  <c r="G62" i="2"/>
  <c r="F62" i="2"/>
  <c r="L61" i="2"/>
  <c r="K61" i="2"/>
  <c r="G61" i="2"/>
  <c r="F61" i="2"/>
  <c r="L60" i="2"/>
  <c r="K60" i="2"/>
  <c r="G60" i="2"/>
  <c r="F60" i="2"/>
  <c r="P59" i="2"/>
  <c r="K59" i="2"/>
  <c r="L59" i="2" s="1"/>
  <c r="M59" i="2" s="1"/>
  <c r="F59" i="2"/>
  <c r="G59" i="2" s="1"/>
  <c r="H59" i="2" s="1"/>
  <c r="K55" i="2"/>
  <c r="L55" i="2" s="1"/>
  <c r="F55" i="2"/>
  <c r="G55" i="2" s="1"/>
  <c r="K54" i="2"/>
  <c r="L54" i="2" s="1"/>
  <c r="F54" i="2"/>
  <c r="G54" i="2" s="1"/>
  <c r="K53" i="2"/>
  <c r="L53" i="2" s="1"/>
  <c r="F53" i="2"/>
  <c r="G53" i="2" s="1"/>
  <c r="K52" i="2"/>
  <c r="L52" i="2" s="1"/>
  <c r="F52" i="2"/>
  <c r="G52" i="2" s="1"/>
  <c r="K51" i="2"/>
  <c r="L51" i="2" s="1"/>
  <c r="F51" i="2"/>
  <c r="G51" i="2" s="1"/>
  <c r="P50" i="2"/>
  <c r="L50" i="2"/>
  <c r="M50" i="2" s="1"/>
  <c r="K50" i="2"/>
  <c r="G50" i="2"/>
  <c r="F50" i="2"/>
  <c r="L46" i="2"/>
  <c r="K46" i="2"/>
  <c r="G46" i="2"/>
  <c r="F46" i="2"/>
  <c r="L45" i="2"/>
  <c r="K45" i="2"/>
  <c r="G45" i="2"/>
  <c r="F45" i="2"/>
  <c r="L44" i="2"/>
  <c r="K44" i="2"/>
  <c r="G44" i="2"/>
  <c r="F44" i="2"/>
  <c r="L43" i="2"/>
  <c r="K43" i="2"/>
  <c r="G43" i="2"/>
  <c r="F43" i="2"/>
  <c r="L42" i="2"/>
  <c r="K42" i="2"/>
  <c r="G42" i="2"/>
  <c r="F42" i="2"/>
  <c r="P41" i="2"/>
  <c r="K41" i="2"/>
  <c r="L41" i="2" s="1"/>
  <c r="M41" i="2" s="1"/>
  <c r="F41" i="2"/>
  <c r="G41" i="2" s="1"/>
  <c r="H41" i="2" s="1"/>
  <c r="K37" i="2"/>
  <c r="L37" i="2" s="1"/>
  <c r="F37" i="2"/>
  <c r="G37" i="2" s="1"/>
  <c r="K36" i="2"/>
  <c r="L36" i="2" s="1"/>
  <c r="F36" i="2"/>
  <c r="G36" i="2" s="1"/>
  <c r="K35" i="2"/>
  <c r="L35" i="2" s="1"/>
  <c r="F35" i="2"/>
  <c r="G35" i="2" s="1"/>
  <c r="K34" i="2"/>
  <c r="L34" i="2" s="1"/>
  <c r="F34" i="2"/>
  <c r="G34" i="2" s="1"/>
  <c r="K33" i="2"/>
  <c r="L33" i="2" s="1"/>
  <c r="F33" i="2"/>
  <c r="G33" i="2" s="1"/>
  <c r="P32" i="2"/>
  <c r="L32" i="2"/>
  <c r="M32" i="2" s="1"/>
  <c r="K32" i="2"/>
  <c r="G32" i="2"/>
  <c r="F32" i="2"/>
  <c r="L28" i="2"/>
  <c r="K28" i="2"/>
  <c r="G28" i="2"/>
  <c r="F28" i="2"/>
  <c r="L27" i="2"/>
  <c r="K27" i="2"/>
  <c r="G27" i="2"/>
  <c r="F27" i="2"/>
  <c r="L26" i="2"/>
  <c r="K26" i="2"/>
  <c r="G26" i="2"/>
  <c r="F26" i="2"/>
  <c r="L25" i="2"/>
  <c r="K25" i="2"/>
  <c r="G25" i="2"/>
  <c r="F25" i="2"/>
  <c r="L24" i="2"/>
  <c r="K24" i="2"/>
  <c r="G24" i="2"/>
  <c r="F24" i="2"/>
  <c r="P23" i="2"/>
  <c r="K23" i="2"/>
  <c r="L23" i="2" s="1"/>
  <c r="M23" i="2" s="1"/>
  <c r="F23" i="2"/>
  <c r="G23" i="2" s="1"/>
  <c r="H23" i="2" s="1"/>
  <c r="K19" i="2"/>
  <c r="L19" i="2" s="1"/>
  <c r="F19" i="2"/>
  <c r="G19" i="2" s="1"/>
  <c r="K18" i="2"/>
  <c r="L18" i="2" s="1"/>
  <c r="F18" i="2"/>
  <c r="G18" i="2" s="1"/>
  <c r="K17" i="2"/>
  <c r="L17" i="2" s="1"/>
  <c r="F17" i="2"/>
  <c r="G17" i="2" s="1"/>
  <c r="K16" i="2"/>
  <c r="L16" i="2" s="1"/>
  <c r="F16" i="2"/>
  <c r="G16" i="2" s="1"/>
  <c r="K15" i="2"/>
  <c r="L15" i="2" s="1"/>
  <c r="F15" i="2"/>
  <c r="G15" i="2" s="1"/>
  <c r="P14" i="2"/>
  <c r="L14" i="2"/>
  <c r="M14" i="2" s="1"/>
  <c r="K14" i="2"/>
  <c r="G14" i="2"/>
  <c r="F14" i="2"/>
  <c r="L10" i="2"/>
  <c r="K10" i="2"/>
  <c r="G10" i="2"/>
  <c r="F10" i="2"/>
  <c r="L9" i="2"/>
  <c r="K9" i="2"/>
  <c r="G9" i="2"/>
  <c r="F9" i="2"/>
  <c r="L8" i="2"/>
  <c r="K8" i="2"/>
  <c r="G8" i="2"/>
  <c r="F8" i="2"/>
  <c r="L7" i="2"/>
  <c r="K7" i="2"/>
  <c r="G7" i="2"/>
  <c r="F7" i="2"/>
  <c r="L6" i="2"/>
  <c r="K6" i="2"/>
  <c r="G6" i="2"/>
  <c r="F6" i="2"/>
  <c r="P5" i="2"/>
  <c r="K5" i="2"/>
  <c r="L5" i="2" s="1"/>
  <c r="M5" i="2" s="1"/>
  <c r="F5" i="2"/>
  <c r="G5" i="2" s="1"/>
  <c r="H5" i="2" s="1"/>
  <c r="K173" i="1"/>
  <c r="L173" i="1" s="1"/>
  <c r="F173" i="1"/>
  <c r="G173" i="1" s="1"/>
  <c r="K172" i="1"/>
  <c r="L172" i="1" s="1"/>
  <c r="F172" i="1"/>
  <c r="G172" i="1" s="1"/>
  <c r="K171" i="1"/>
  <c r="L171" i="1" s="1"/>
  <c r="F171" i="1"/>
  <c r="G171" i="1" s="1"/>
  <c r="K170" i="1"/>
  <c r="L170" i="1" s="1"/>
  <c r="F170" i="1"/>
  <c r="G170" i="1" s="1"/>
  <c r="K169" i="1"/>
  <c r="L169" i="1" s="1"/>
  <c r="F169" i="1"/>
  <c r="G169" i="1" s="1"/>
  <c r="P168" i="1"/>
  <c r="M168" i="1"/>
  <c r="K168" i="1"/>
  <c r="L168" i="1" s="1"/>
  <c r="G168" i="1"/>
  <c r="H168" i="1" s="1"/>
  <c r="F168" i="1"/>
  <c r="L163" i="1"/>
  <c r="K163" i="1"/>
  <c r="G163" i="1"/>
  <c r="F163" i="1"/>
  <c r="L162" i="1"/>
  <c r="K162" i="1"/>
  <c r="G162" i="1"/>
  <c r="F162" i="1"/>
  <c r="L161" i="1"/>
  <c r="K161" i="1"/>
  <c r="G161" i="1"/>
  <c r="F161" i="1"/>
  <c r="L160" i="1"/>
  <c r="K160" i="1"/>
  <c r="G160" i="1"/>
  <c r="F160" i="1"/>
  <c r="L159" i="1"/>
  <c r="K159" i="1"/>
  <c r="G159" i="1"/>
  <c r="F159" i="1"/>
  <c r="P158" i="1"/>
  <c r="M158" i="1"/>
  <c r="K158" i="1"/>
  <c r="L158" i="1" s="1"/>
  <c r="H158" i="1"/>
  <c r="F158" i="1"/>
  <c r="G158" i="1" s="1"/>
  <c r="K154" i="1"/>
  <c r="L154" i="1" s="1"/>
  <c r="F154" i="1"/>
  <c r="G154" i="1" s="1"/>
  <c r="K153" i="1"/>
  <c r="L153" i="1" s="1"/>
  <c r="F153" i="1"/>
  <c r="G153" i="1" s="1"/>
  <c r="K152" i="1"/>
  <c r="L152" i="1" s="1"/>
  <c r="F152" i="1"/>
  <c r="G152" i="1" s="1"/>
  <c r="K151" i="1"/>
  <c r="L151" i="1" s="1"/>
  <c r="F151" i="1"/>
  <c r="G151" i="1" s="1"/>
  <c r="K150" i="1"/>
  <c r="L150" i="1" s="1"/>
  <c r="F150" i="1"/>
  <c r="G150" i="1" s="1"/>
  <c r="P149" i="1"/>
  <c r="L149" i="1"/>
  <c r="K149" i="1"/>
  <c r="G149" i="1"/>
  <c r="H149" i="1" s="1"/>
  <c r="F149" i="1"/>
  <c r="L145" i="1"/>
  <c r="K145" i="1"/>
  <c r="G145" i="1"/>
  <c r="F145" i="1"/>
  <c r="L144" i="1"/>
  <c r="K144" i="1"/>
  <c r="G144" i="1"/>
  <c r="F144" i="1"/>
  <c r="L143" i="1"/>
  <c r="K143" i="1"/>
  <c r="G143" i="1"/>
  <c r="F143" i="1"/>
  <c r="L142" i="1"/>
  <c r="K142" i="1"/>
  <c r="G142" i="1"/>
  <c r="F142" i="1"/>
  <c r="L141" i="1"/>
  <c r="K141" i="1"/>
  <c r="G141" i="1"/>
  <c r="F141" i="1"/>
  <c r="P140" i="1"/>
  <c r="M140" i="1"/>
  <c r="K140" i="1"/>
  <c r="L140" i="1" s="1"/>
  <c r="H140" i="1"/>
  <c r="F140" i="1"/>
  <c r="G140" i="1" s="1"/>
  <c r="K136" i="1"/>
  <c r="L136" i="1" s="1"/>
  <c r="F136" i="1"/>
  <c r="G136" i="1" s="1"/>
  <c r="K135" i="1"/>
  <c r="L135" i="1" s="1"/>
  <c r="F135" i="1"/>
  <c r="G135" i="1" s="1"/>
  <c r="K134" i="1"/>
  <c r="L134" i="1" s="1"/>
  <c r="F134" i="1"/>
  <c r="G134" i="1" s="1"/>
  <c r="K133" i="1"/>
  <c r="L133" i="1" s="1"/>
  <c r="F133" i="1"/>
  <c r="G133" i="1" s="1"/>
  <c r="K132" i="1"/>
  <c r="L132" i="1" s="1"/>
  <c r="F132" i="1"/>
  <c r="G132" i="1" s="1"/>
  <c r="P131" i="1"/>
  <c r="L131" i="1"/>
  <c r="K131" i="1"/>
  <c r="G131" i="1"/>
  <c r="H131" i="1" s="1"/>
  <c r="F131" i="1"/>
  <c r="L127" i="1"/>
  <c r="K127" i="1"/>
  <c r="G127" i="1"/>
  <c r="F127" i="1"/>
  <c r="L126" i="1"/>
  <c r="K126" i="1"/>
  <c r="G126" i="1"/>
  <c r="F126" i="1"/>
  <c r="L125" i="1"/>
  <c r="K125" i="1"/>
  <c r="G125" i="1"/>
  <c r="F125" i="1"/>
  <c r="L124" i="1"/>
  <c r="K124" i="1"/>
  <c r="G124" i="1"/>
  <c r="F124" i="1"/>
  <c r="L123" i="1"/>
  <c r="K123" i="1"/>
  <c r="G123" i="1"/>
  <c r="F123" i="1"/>
  <c r="P122" i="1"/>
  <c r="M122" i="1"/>
  <c r="K122" i="1"/>
  <c r="L122" i="1" s="1"/>
  <c r="H122" i="1"/>
  <c r="F122" i="1"/>
  <c r="G122" i="1" s="1"/>
  <c r="K118" i="1"/>
  <c r="L118" i="1" s="1"/>
  <c r="F118" i="1"/>
  <c r="G118" i="1" s="1"/>
  <c r="K117" i="1"/>
  <c r="L117" i="1" s="1"/>
  <c r="F117" i="1"/>
  <c r="G117" i="1" s="1"/>
  <c r="K116" i="1"/>
  <c r="L116" i="1" s="1"/>
  <c r="F116" i="1"/>
  <c r="G116" i="1" s="1"/>
  <c r="K115" i="1"/>
  <c r="L115" i="1" s="1"/>
  <c r="F115" i="1"/>
  <c r="G115" i="1" s="1"/>
  <c r="K114" i="1"/>
  <c r="L114" i="1" s="1"/>
  <c r="F114" i="1"/>
  <c r="G114" i="1" s="1"/>
  <c r="P113" i="1"/>
  <c r="K113" i="1"/>
  <c r="L113" i="1" s="1"/>
  <c r="M113" i="1" s="1"/>
  <c r="F113" i="1"/>
  <c r="G113" i="1" s="1"/>
  <c r="H113" i="1" s="1"/>
  <c r="K109" i="1"/>
  <c r="L109" i="1" s="1"/>
  <c r="F109" i="1"/>
  <c r="G109" i="1" s="1"/>
  <c r="K108" i="1"/>
  <c r="L108" i="1" s="1"/>
  <c r="F108" i="1"/>
  <c r="G108" i="1" s="1"/>
  <c r="K107" i="1"/>
  <c r="L107" i="1" s="1"/>
  <c r="F107" i="1"/>
  <c r="G107" i="1" s="1"/>
  <c r="K106" i="1"/>
  <c r="L106" i="1" s="1"/>
  <c r="F106" i="1"/>
  <c r="G106" i="1" s="1"/>
  <c r="K105" i="1"/>
  <c r="L105" i="1" s="1"/>
  <c r="F105" i="1"/>
  <c r="G105" i="1" s="1"/>
  <c r="P104" i="1"/>
  <c r="L104" i="1"/>
  <c r="M104" i="1" s="1"/>
  <c r="K104" i="1"/>
  <c r="G104" i="1"/>
  <c r="H104" i="1" s="1"/>
  <c r="F104" i="1"/>
  <c r="L100" i="1"/>
  <c r="K100" i="1"/>
  <c r="G100" i="1"/>
  <c r="F100" i="1"/>
  <c r="L99" i="1"/>
  <c r="K99" i="1"/>
  <c r="G99" i="1"/>
  <c r="F99" i="1"/>
  <c r="L98" i="1"/>
  <c r="K98" i="1"/>
  <c r="G98" i="1"/>
  <c r="F98" i="1"/>
  <c r="L97" i="1"/>
  <c r="K97" i="1"/>
  <c r="G97" i="1"/>
  <c r="F97" i="1"/>
  <c r="L96" i="1"/>
  <c r="K96" i="1"/>
  <c r="G96" i="1"/>
  <c r="F96" i="1"/>
  <c r="P95" i="1"/>
  <c r="K95" i="1"/>
  <c r="L95" i="1" s="1"/>
  <c r="M95" i="1" s="1"/>
  <c r="F95" i="1"/>
  <c r="G95" i="1" s="1"/>
  <c r="H95" i="1" s="1"/>
  <c r="K91" i="1"/>
  <c r="L91" i="1" s="1"/>
  <c r="F91" i="1"/>
  <c r="G91" i="1" s="1"/>
  <c r="K90" i="1"/>
  <c r="L90" i="1" s="1"/>
  <c r="F90" i="1"/>
  <c r="G90" i="1" s="1"/>
  <c r="K89" i="1"/>
  <c r="L89" i="1" s="1"/>
  <c r="F89" i="1"/>
  <c r="G89" i="1" s="1"/>
  <c r="K88" i="1"/>
  <c r="L88" i="1" s="1"/>
  <c r="F88" i="1"/>
  <c r="G88" i="1" s="1"/>
  <c r="K87" i="1"/>
  <c r="L87" i="1" s="1"/>
  <c r="F87" i="1"/>
  <c r="G87" i="1" s="1"/>
  <c r="P86" i="1"/>
  <c r="L86" i="1"/>
  <c r="M86" i="1" s="1"/>
  <c r="K86" i="1"/>
  <c r="G86" i="1"/>
  <c r="H86" i="1" s="1"/>
  <c r="F86" i="1"/>
  <c r="L82" i="1"/>
  <c r="K82" i="1"/>
  <c r="G82" i="1"/>
  <c r="F82" i="1"/>
  <c r="L81" i="1"/>
  <c r="K81" i="1"/>
  <c r="G81" i="1"/>
  <c r="F81" i="1"/>
  <c r="L80" i="1"/>
  <c r="K80" i="1"/>
  <c r="G80" i="1"/>
  <c r="F80" i="1"/>
  <c r="L79" i="1"/>
  <c r="K79" i="1"/>
  <c r="G79" i="1"/>
  <c r="F79" i="1"/>
  <c r="L78" i="1"/>
  <c r="K78" i="1"/>
  <c r="G78" i="1"/>
  <c r="F78" i="1"/>
  <c r="P77" i="1"/>
  <c r="K77" i="1"/>
  <c r="L77" i="1" s="1"/>
  <c r="M77" i="1" s="1"/>
  <c r="F77" i="1"/>
  <c r="G77" i="1" s="1"/>
  <c r="H77" i="1" s="1"/>
  <c r="K73" i="1"/>
  <c r="L73" i="1" s="1"/>
  <c r="F73" i="1"/>
  <c r="G73" i="1" s="1"/>
  <c r="K72" i="1"/>
  <c r="L72" i="1" s="1"/>
  <c r="F72" i="1"/>
  <c r="G72" i="1" s="1"/>
  <c r="K71" i="1"/>
  <c r="L71" i="1" s="1"/>
  <c r="F71" i="1"/>
  <c r="G71" i="1" s="1"/>
  <c r="K70" i="1"/>
  <c r="L70" i="1" s="1"/>
  <c r="F70" i="1"/>
  <c r="G70" i="1" s="1"/>
  <c r="K69" i="1"/>
  <c r="L69" i="1" s="1"/>
  <c r="F69" i="1"/>
  <c r="G69" i="1" s="1"/>
  <c r="P68" i="1"/>
  <c r="L68" i="1"/>
  <c r="M68" i="1" s="1"/>
  <c r="K68" i="1"/>
  <c r="G68" i="1"/>
  <c r="H68" i="1" s="1"/>
  <c r="F68" i="1"/>
  <c r="L64" i="1"/>
  <c r="K64" i="1"/>
  <c r="G64" i="1"/>
  <c r="F64" i="1"/>
  <c r="L63" i="1"/>
  <c r="K63" i="1"/>
  <c r="G63" i="1"/>
  <c r="F63" i="1"/>
  <c r="L62" i="1"/>
  <c r="K62" i="1"/>
  <c r="G62" i="1"/>
  <c r="F62" i="1"/>
  <c r="L61" i="1"/>
  <c r="K61" i="1"/>
  <c r="G61" i="1"/>
  <c r="F61" i="1"/>
  <c r="L60" i="1"/>
  <c r="K60" i="1"/>
  <c r="G60" i="1"/>
  <c r="F60" i="1"/>
  <c r="P59" i="1"/>
  <c r="M59" i="1"/>
  <c r="K59" i="1"/>
  <c r="G59" i="1"/>
  <c r="H59" i="1" s="1"/>
  <c r="F59" i="1"/>
  <c r="L55" i="1"/>
  <c r="K55" i="1"/>
  <c r="G55" i="1"/>
  <c r="F55" i="1"/>
  <c r="L54" i="1"/>
  <c r="K54" i="1"/>
  <c r="G54" i="1"/>
  <c r="F54" i="1"/>
  <c r="L53" i="1"/>
  <c r="K53" i="1"/>
  <c r="G53" i="1"/>
  <c r="F53" i="1"/>
  <c r="L52" i="1"/>
  <c r="K52" i="1"/>
  <c r="G52" i="1"/>
  <c r="F52" i="1"/>
  <c r="L51" i="1"/>
  <c r="K51" i="1"/>
  <c r="G51" i="1"/>
  <c r="F51" i="1"/>
  <c r="P50" i="1"/>
  <c r="K50" i="1"/>
  <c r="L50" i="1" s="1"/>
  <c r="M50" i="1" s="1"/>
  <c r="F50" i="1"/>
  <c r="G50" i="1" s="1"/>
  <c r="H50" i="1" s="1"/>
  <c r="K46" i="1"/>
  <c r="L46" i="1" s="1"/>
  <c r="F46" i="1"/>
  <c r="G46" i="1" s="1"/>
  <c r="K45" i="1"/>
  <c r="L45" i="1" s="1"/>
  <c r="F45" i="1"/>
  <c r="G45" i="1" s="1"/>
  <c r="K44" i="1"/>
  <c r="L44" i="1" s="1"/>
  <c r="F44" i="1"/>
  <c r="G44" i="1" s="1"/>
  <c r="K43" i="1"/>
  <c r="L43" i="1" s="1"/>
  <c r="F43" i="1"/>
  <c r="G43" i="1" s="1"/>
  <c r="K42" i="1"/>
  <c r="L42" i="1" s="1"/>
  <c r="F42" i="1"/>
  <c r="G42" i="1" s="1"/>
  <c r="P41" i="1"/>
  <c r="L41" i="1"/>
  <c r="K41" i="1"/>
  <c r="G41" i="1"/>
  <c r="H41" i="1" s="1"/>
  <c r="F41" i="1"/>
  <c r="L37" i="1"/>
  <c r="K37" i="1"/>
  <c r="G37" i="1"/>
  <c r="F37" i="1"/>
  <c r="L36" i="1"/>
  <c r="K36" i="1"/>
  <c r="G36" i="1"/>
  <c r="F36" i="1"/>
  <c r="L35" i="1"/>
  <c r="K35" i="1"/>
  <c r="G35" i="1"/>
  <c r="F35" i="1"/>
  <c r="L34" i="1"/>
  <c r="K34" i="1"/>
  <c r="G34" i="1"/>
  <c r="F34" i="1"/>
  <c r="L33" i="1"/>
  <c r="K33" i="1"/>
  <c r="G33" i="1"/>
  <c r="F33" i="1"/>
  <c r="P32" i="1"/>
  <c r="K32" i="1"/>
  <c r="L32" i="1" s="1"/>
  <c r="M32" i="1" s="1"/>
  <c r="F32" i="1"/>
  <c r="G32" i="1" s="1"/>
  <c r="H32" i="1" s="1"/>
  <c r="K28" i="1"/>
  <c r="L28" i="1" s="1"/>
  <c r="F28" i="1"/>
  <c r="L27" i="1"/>
  <c r="K27" i="1"/>
  <c r="G27" i="1"/>
  <c r="F27" i="1"/>
  <c r="L26" i="1"/>
  <c r="K26" i="1"/>
  <c r="G26" i="1"/>
  <c r="F26" i="1"/>
  <c r="L25" i="1"/>
  <c r="K25" i="1"/>
  <c r="G25" i="1"/>
  <c r="F25" i="1"/>
  <c r="L24" i="1"/>
  <c r="K24" i="1"/>
  <c r="G24" i="1"/>
  <c r="F24" i="1"/>
  <c r="P23" i="1"/>
  <c r="K23" i="1"/>
  <c r="L23" i="1" s="1"/>
  <c r="F23" i="1"/>
  <c r="G23" i="1" s="1"/>
  <c r="H23" i="1" s="1"/>
  <c r="K19" i="1"/>
  <c r="L19" i="1" s="1"/>
  <c r="F19" i="1"/>
  <c r="G19" i="1" s="1"/>
  <c r="K18" i="1"/>
  <c r="L18" i="1" s="1"/>
  <c r="F18" i="1"/>
  <c r="G18" i="1" s="1"/>
  <c r="K17" i="1"/>
  <c r="L17" i="1" s="1"/>
  <c r="F17" i="1"/>
  <c r="G17" i="1" s="1"/>
  <c r="K16" i="1"/>
  <c r="L16" i="1" s="1"/>
  <c r="F16" i="1"/>
  <c r="G16" i="1" s="1"/>
  <c r="K15" i="1"/>
  <c r="L15" i="1" s="1"/>
  <c r="F15" i="1"/>
  <c r="G15" i="1" s="1"/>
  <c r="P14" i="1"/>
  <c r="L14" i="1"/>
  <c r="M14" i="1" s="1"/>
  <c r="K14" i="1"/>
  <c r="G14" i="1"/>
  <c r="H14" i="1" s="1"/>
  <c r="F14" i="1"/>
  <c r="L10" i="1"/>
  <c r="K10" i="1"/>
  <c r="G10" i="1"/>
  <c r="F10" i="1"/>
  <c r="L9" i="1"/>
  <c r="K9" i="1"/>
  <c r="G9" i="1"/>
  <c r="F9" i="1"/>
  <c r="L8" i="1"/>
  <c r="K8" i="1"/>
  <c r="G8" i="1"/>
  <c r="F8" i="1"/>
  <c r="L7" i="1"/>
  <c r="K7" i="1"/>
  <c r="G7" i="1"/>
  <c r="F7" i="1"/>
  <c r="L6" i="1"/>
  <c r="K6" i="1"/>
  <c r="G6" i="1"/>
  <c r="F6" i="1"/>
  <c r="P5" i="1"/>
  <c r="K5" i="1"/>
  <c r="L5" i="1" s="1"/>
  <c r="M5" i="1" s="1"/>
  <c r="F5" i="1"/>
  <c r="G5" i="1" s="1"/>
  <c r="H5" i="1" s="1"/>
  <c r="I5" i="1" s="1"/>
  <c r="C14" i="3" l="1"/>
  <c r="I14" i="1"/>
  <c r="I23" i="1"/>
  <c r="I68" i="1"/>
  <c r="I77" i="1"/>
  <c r="I86" i="1"/>
  <c r="I95" i="1"/>
  <c r="I104" i="1"/>
  <c r="I113" i="1"/>
  <c r="M23" i="1"/>
  <c r="I32" i="1"/>
  <c r="I41" i="1"/>
  <c r="M41" i="1"/>
  <c r="I50" i="1"/>
  <c r="I59" i="1"/>
  <c r="I131" i="1"/>
  <c r="I149" i="1"/>
  <c r="I122" i="1"/>
  <c r="I140" i="1"/>
  <c r="I158" i="1"/>
  <c r="M131" i="1"/>
  <c r="M149" i="1"/>
  <c r="N149" i="1" s="1"/>
  <c r="D21" i="3" s="1"/>
  <c r="H14" i="2"/>
  <c r="H32" i="2"/>
  <c r="H50" i="2"/>
  <c r="H68" i="2"/>
  <c r="H86" i="2"/>
  <c r="M113" i="2"/>
  <c r="H122" i="2"/>
  <c r="I122" i="2" s="1"/>
  <c r="M131" i="2"/>
  <c r="N131" i="2" s="1"/>
  <c r="L15" i="3" s="1"/>
  <c r="I149" i="2"/>
  <c r="M149" i="2"/>
  <c r="I158" i="2"/>
  <c r="H169" i="2"/>
  <c r="Q10" i="4"/>
  <c r="Q11" i="4"/>
  <c r="Q12" i="4"/>
  <c r="Q13" i="4"/>
  <c r="Q15" i="4"/>
  <c r="Q17" i="4"/>
  <c r="Q19" i="4"/>
  <c r="Q21" i="4"/>
  <c r="Q23" i="4"/>
  <c r="Q25" i="4"/>
  <c r="Q27" i="4"/>
  <c r="Q18" i="4"/>
  <c r="Q20" i="4"/>
  <c r="Q22" i="4"/>
  <c r="Q24" i="4"/>
  <c r="Q26" i="4"/>
  <c r="Q28" i="4"/>
  <c r="K14" i="3" l="1"/>
  <c r="K13" i="3"/>
  <c r="K9" i="3"/>
  <c r="M9" i="3" s="1"/>
  <c r="I113" i="2"/>
  <c r="I104" i="2"/>
  <c r="I68" i="2"/>
  <c r="I32" i="2"/>
  <c r="N158" i="2"/>
  <c r="L14" i="3" s="1"/>
  <c r="N122" i="2"/>
  <c r="L9" i="3" s="1"/>
  <c r="C26" i="3"/>
  <c r="C24" i="3"/>
  <c r="E24" i="3" s="1"/>
  <c r="C15" i="3"/>
  <c r="N86" i="2"/>
  <c r="L25" i="3" s="1"/>
  <c r="N68" i="2"/>
  <c r="L23" i="3" s="1"/>
  <c r="N50" i="2"/>
  <c r="L11" i="3" s="1"/>
  <c r="N32" i="2"/>
  <c r="L26" i="3" s="1"/>
  <c r="N14" i="2"/>
  <c r="L19" i="3" s="1"/>
  <c r="C21" i="3"/>
  <c r="E21" i="3" s="1"/>
  <c r="Q149" i="1"/>
  <c r="N113" i="1"/>
  <c r="D10" i="3" s="1"/>
  <c r="N77" i="1"/>
  <c r="D19" i="3" s="1"/>
  <c r="C12" i="3"/>
  <c r="N41" i="1"/>
  <c r="D13" i="3" s="1"/>
  <c r="C18" i="3"/>
  <c r="N5" i="1"/>
  <c r="N77" i="2"/>
  <c r="L24" i="3" s="1"/>
  <c r="N41" i="2"/>
  <c r="L22" i="3" s="1"/>
  <c r="N5" i="2"/>
  <c r="L21" i="3" s="1"/>
  <c r="N104" i="1"/>
  <c r="D17" i="3" s="1"/>
  <c r="C25" i="3"/>
  <c r="Q95" i="1"/>
  <c r="C20" i="3"/>
  <c r="Q86" i="1"/>
  <c r="N68" i="1"/>
  <c r="D16" i="3" s="1"/>
  <c r="N50" i="1"/>
  <c r="D11" i="3" s="1"/>
  <c r="C23" i="3"/>
  <c r="Q23" i="1"/>
  <c r="C9" i="3"/>
  <c r="Q14" i="1"/>
  <c r="N149" i="2"/>
  <c r="L13" i="3" s="1"/>
  <c r="I140" i="2"/>
  <c r="I131" i="2"/>
  <c r="N113" i="2"/>
  <c r="L16" i="3" s="1"/>
  <c r="N104" i="2"/>
  <c r="L20" i="3" s="1"/>
  <c r="I86" i="2"/>
  <c r="I50" i="2"/>
  <c r="I14" i="2"/>
  <c r="N131" i="1"/>
  <c r="D22" i="3" s="1"/>
  <c r="N140" i="2"/>
  <c r="L17" i="3" s="1"/>
  <c r="N158" i="1"/>
  <c r="D26" i="3" s="1"/>
  <c r="N140" i="1"/>
  <c r="D24" i="3" s="1"/>
  <c r="N122" i="1"/>
  <c r="D15" i="3" s="1"/>
  <c r="I95" i="2"/>
  <c r="I77" i="2"/>
  <c r="I59" i="2"/>
  <c r="I41" i="2"/>
  <c r="I23" i="2"/>
  <c r="I5" i="2"/>
  <c r="C22" i="3"/>
  <c r="Q131" i="1"/>
  <c r="N95" i="1"/>
  <c r="D25" i="3" s="1"/>
  <c r="N59" i="1"/>
  <c r="D12" i="3" s="1"/>
  <c r="C11" i="3"/>
  <c r="Q50" i="1"/>
  <c r="C13" i="3"/>
  <c r="E13" i="3" s="1"/>
  <c r="Q41" i="1"/>
  <c r="N23" i="1"/>
  <c r="D23" i="3" s="1"/>
  <c r="N95" i="2"/>
  <c r="L10" i="3" s="1"/>
  <c r="N59" i="2"/>
  <c r="L12" i="3" s="1"/>
  <c r="N23" i="2"/>
  <c r="L18" i="3" s="1"/>
  <c r="C10" i="3"/>
  <c r="E10" i="3" s="1"/>
  <c r="Q113" i="1"/>
  <c r="C17" i="3"/>
  <c r="Q104" i="1"/>
  <c r="N86" i="1"/>
  <c r="D20" i="3" s="1"/>
  <c r="C19" i="3"/>
  <c r="E19" i="3" s="1"/>
  <c r="C16" i="3"/>
  <c r="E16" i="3" s="1"/>
  <c r="Q68" i="1"/>
  <c r="N32" i="1"/>
  <c r="D18" i="3" s="1"/>
  <c r="N14" i="1"/>
  <c r="D9" i="3" s="1"/>
  <c r="K21" i="3" l="1"/>
  <c r="M21" i="3" s="1"/>
  <c r="Q5" i="2"/>
  <c r="K22" i="3"/>
  <c r="M22" i="3" s="1"/>
  <c r="Q41" i="2"/>
  <c r="K24" i="3"/>
  <c r="M24" i="3" s="1"/>
  <c r="Q77" i="2"/>
  <c r="K11" i="3"/>
  <c r="M11" i="3" s="1"/>
  <c r="Q50" i="2"/>
  <c r="K15" i="3"/>
  <c r="M15" i="3" s="1"/>
  <c r="Q131" i="2"/>
  <c r="D14" i="3"/>
  <c r="E14" i="3" s="1"/>
  <c r="Q5" i="1"/>
  <c r="E18" i="3"/>
  <c r="Q59" i="1"/>
  <c r="E15" i="3"/>
  <c r="E26" i="3"/>
  <c r="K23" i="3"/>
  <c r="M23" i="3" s="1"/>
  <c r="Q68" i="2"/>
  <c r="K16" i="3"/>
  <c r="M16" i="3" s="1"/>
  <c r="Q113" i="2"/>
  <c r="M13" i="3"/>
  <c r="M14" i="3"/>
  <c r="Q77" i="1"/>
  <c r="E17" i="3"/>
  <c r="E11" i="3"/>
  <c r="E22" i="3"/>
  <c r="K18" i="3"/>
  <c r="M18" i="3" s="1"/>
  <c r="Q23" i="2"/>
  <c r="K12" i="3"/>
  <c r="M12" i="3" s="1"/>
  <c r="Q59" i="2"/>
  <c r="K10" i="3"/>
  <c r="M10" i="3" s="1"/>
  <c r="Q95" i="2"/>
  <c r="K19" i="3"/>
  <c r="M19" i="3" s="1"/>
  <c r="Q14" i="2"/>
  <c r="K25" i="3"/>
  <c r="M25" i="3" s="1"/>
  <c r="Q86" i="2"/>
  <c r="Q140" i="2"/>
  <c r="K17" i="3"/>
  <c r="M17" i="3" s="1"/>
  <c r="E9" i="3"/>
  <c r="E23" i="3"/>
  <c r="E20" i="3"/>
  <c r="E25" i="3"/>
  <c r="Q32" i="1"/>
  <c r="E12" i="3"/>
  <c r="G21" i="3"/>
  <c r="Q122" i="1"/>
  <c r="Q140" i="1"/>
  <c r="R140" i="1" s="1"/>
  <c r="Q158" i="1"/>
  <c r="K26" i="3"/>
  <c r="M26" i="3" s="1"/>
  <c r="Q32" i="2"/>
  <c r="K20" i="3"/>
  <c r="M20" i="3" s="1"/>
  <c r="Q104" i="2"/>
  <c r="Q122" i="2"/>
  <c r="Q149" i="2"/>
  <c r="Q158" i="2"/>
  <c r="R158" i="2" s="1"/>
  <c r="R122" i="2" l="1"/>
  <c r="O20" i="3"/>
  <c r="N20" i="3"/>
  <c r="O26" i="3"/>
  <c r="N26" i="3"/>
  <c r="F12" i="3"/>
  <c r="G12" i="3"/>
  <c r="F25" i="3"/>
  <c r="G25" i="3"/>
  <c r="F23" i="3"/>
  <c r="G23" i="3"/>
  <c r="N17" i="3"/>
  <c r="O17" i="3"/>
  <c r="R86" i="2"/>
  <c r="R14" i="2"/>
  <c r="R95" i="2"/>
  <c r="R59" i="2"/>
  <c r="R23" i="2"/>
  <c r="G22" i="3"/>
  <c r="F22" i="3"/>
  <c r="G13" i="3"/>
  <c r="G10" i="3"/>
  <c r="F17" i="3"/>
  <c r="G17" i="3"/>
  <c r="R68" i="1"/>
  <c r="N13" i="3"/>
  <c r="O13" i="3"/>
  <c r="O9" i="3"/>
  <c r="O16" i="3"/>
  <c r="N16" i="3"/>
  <c r="N23" i="3"/>
  <c r="O23" i="3"/>
  <c r="F24" i="3"/>
  <c r="F15" i="3"/>
  <c r="G15" i="3"/>
  <c r="R59" i="1"/>
  <c r="R5" i="1"/>
  <c r="R95" i="1"/>
  <c r="R23" i="1"/>
  <c r="R131" i="2"/>
  <c r="R50" i="2"/>
  <c r="R77" i="2"/>
  <c r="R41" i="2"/>
  <c r="R5" i="2"/>
  <c r="R131" i="1"/>
  <c r="R41" i="1"/>
  <c r="R104" i="1"/>
  <c r="F19" i="3"/>
  <c r="G16" i="3"/>
  <c r="R149" i="2"/>
  <c r="R104" i="2"/>
  <c r="R32" i="2"/>
  <c r="R158" i="1"/>
  <c r="R122" i="1"/>
  <c r="F21" i="3"/>
  <c r="R32" i="1"/>
  <c r="G20" i="3"/>
  <c r="F20" i="3"/>
  <c r="G9" i="3"/>
  <c r="F9" i="3"/>
  <c r="R140" i="2"/>
  <c r="N25" i="3"/>
  <c r="O25" i="3"/>
  <c r="N19" i="3"/>
  <c r="O19" i="3"/>
  <c r="N10" i="3"/>
  <c r="O10" i="3"/>
  <c r="O12" i="3"/>
  <c r="N12" i="3"/>
  <c r="O18" i="3"/>
  <c r="N18" i="3"/>
  <c r="G11" i="3"/>
  <c r="F11" i="3"/>
  <c r="F13" i="3"/>
  <c r="F10" i="3"/>
  <c r="R77" i="1"/>
  <c r="O14" i="3"/>
  <c r="N14" i="3"/>
  <c r="N9" i="3"/>
  <c r="R113" i="2"/>
  <c r="R68" i="2"/>
  <c r="G26" i="3"/>
  <c r="F26" i="3"/>
  <c r="G24" i="3"/>
  <c r="R149" i="1"/>
  <c r="G18" i="3"/>
  <c r="F18" i="3"/>
  <c r="G14" i="3"/>
  <c r="F14" i="3"/>
  <c r="R86" i="1"/>
  <c r="R14" i="1"/>
  <c r="N15" i="3"/>
  <c r="O15" i="3"/>
  <c r="O11" i="3"/>
  <c r="N11" i="3"/>
  <c r="O24" i="3"/>
  <c r="N24" i="3"/>
  <c r="O22" i="3"/>
  <c r="N22" i="3"/>
  <c r="N21" i="3"/>
  <c r="O21" i="3"/>
  <c r="R50" i="1"/>
  <c r="R113" i="1"/>
  <c r="G19" i="3"/>
  <c r="F16" i="3"/>
</calcChain>
</file>

<file path=xl/sharedStrings.xml><?xml version="1.0" encoding="utf-8"?>
<sst xmlns="http://schemas.openxmlformats.org/spreadsheetml/2006/main" count="1376" uniqueCount="324">
  <si>
    <t>Протокол соревнований среди юношей</t>
  </si>
  <si>
    <t>№</t>
  </si>
  <si>
    <t>Фамилия, Имя</t>
  </si>
  <si>
    <t>Школа</t>
  </si>
  <si>
    <t>бег 60 метров</t>
  </si>
  <si>
    <t>прыжок в длмну с места</t>
  </si>
  <si>
    <t xml:space="preserve">Результат эстафета 4х150 м. </t>
  </si>
  <si>
    <t>Место команды</t>
  </si>
  <si>
    <t xml:space="preserve">сумма мест </t>
  </si>
  <si>
    <t>итоговое место</t>
  </si>
  <si>
    <r>
      <t>Результат</t>
    </r>
    <r>
      <rPr>
        <sz val="9"/>
        <rFont val="Arial Cyr"/>
      </rPr>
      <t xml:space="preserve"> сек,десятые</t>
    </r>
  </si>
  <si>
    <t>Место в команде</t>
  </si>
  <si>
    <t>Лучшие результаты</t>
  </si>
  <si>
    <t>Командный результат</t>
  </si>
  <si>
    <r>
      <t>Результат</t>
    </r>
    <r>
      <rPr>
        <sz val="9"/>
        <rFont val="Arial Cyr"/>
      </rPr>
      <t xml:space="preserve"> сантиметры</t>
    </r>
  </si>
  <si>
    <t>НИКОЛАЕВ</t>
  </si>
  <si>
    <t>ПОЗДНЯКОВ</t>
  </si>
  <si>
    <t>КОСТЫЛЕВ</t>
  </si>
  <si>
    <t>ПОЗДИН</t>
  </si>
  <si>
    <t>ЧЕРЕПАНОВ</t>
  </si>
  <si>
    <t>НАВРОЦКИЙ</t>
  </si>
  <si>
    <t>МЕЛЬНИКОВ</t>
  </si>
  <si>
    <t>КИЧИГИН</t>
  </si>
  <si>
    <t>НАЙЛАНОВ</t>
  </si>
  <si>
    <t>ХУДЯКОВ</t>
  </si>
  <si>
    <t>МЕНЩИКОВ</t>
  </si>
  <si>
    <t>ПОНАМАРЕВ</t>
  </si>
  <si>
    <t>БАЙКОВ</t>
  </si>
  <si>
    <t>5 ЛИЦЕЙ</t>
  </si>
  <si>
    <t>НАРИЦИН</t>
  </si>
  <si>
    <t>ЧИЧКО</t>
  </si>
  <si>
    <t>НАЙМУШИН</t>
  </si>
  <si>
    <t>СЫЧЕВ</t>
  </si>
  <si>
    <t>ВАЖЕНИНА</t>
  </si>
  <si>
    <t>ВАРЛАКОВ</t>
  </si>
  <si>
    <t>ВЕЛИЧКО</t>
  </si>
  <si>
    <t>ГАГИН</t>
  </si>
  <si>
    <t>ЧИСТЯКОВ</t>
  </si>
  <si>
    <t>НЕСТЕРОВ</t>
  </si>
  <si>
    <t>СЕМЕНОВ</t>
  </si>
  <si>
    <t>КАРЗАКОВ</t>
  </si>
  <si>
    <t>ЯКОВЛЕВ</t>
  </si>
  <si>
    <t>ОСИПОВ</t>
  </si>
  <si>
    <t>ЕЛИСЕЕВ</t>
  </si>
  <si>
    <t>ЧУЛДЖУ</t>
  </si>
  <si>
    <t>ИВАНОВ</t>
  </si>
  <si>
    <t>КАМАЛОВ</t>
  </si>
  <si>
    <t>КОНДРАТОВ</t>
  </si>
  <si>
    <t>КОРОБЕЙНИКОВ</t>
  </si>
  <si>
    <t>КОРЮКИН</t>
  </si>
  <si>
    <t>НАДЕЖДИН</t>
  </si>
  <si>
    <t>НОХРИН</t>
  </si>
  <si>
    <t>САДЫКОВ</t>
  </si>
  <si>
    <t>КИРИЧЕНКО</t>
  </si>
  <si>
    <t>МУШНИН</t>
  </si>
  <si>
    <t>МОГИЛЬНИКОВ</t>
  </si>
  <si>
    <t>БУЛЫЧЕВ</t>
  </si>
  <si>
    <t>КОУРОВ</t>
  </si>
  <si>
    <t>ФЕТИСОВ</t>
  </si>
  <si>
    <t>РЕУТОВ</t>
  </si>
  <si>
    <t>ЛУНЕВ</t>
  </si>
  <si>
    <t>МОСКИВЧКЕНКО</t>
  </si>
  <si>
    <t>КЛИМОЧКИН</t>
  </si>
  <si>
    <t>БУШМАНОВ</t>
  </si>
  <si>
    <t>БАННИКОВ</t>
  </si>
  <si>
    <t>МАКСИМОВ</t>
  </si>
  <si>
    <t>ИГНАТЮК</t>
  </si>
  <si>
    <t>СЕСЮНИН</t>
  </si>
  <si>
    <t>ИГНАТОВ</t>
  </si>
  <si>
    <t>ТОЛМАЧЕВ</t>
  </si>
  <si>
    <t>БОГДАНОВ</t>
  </si>
  <si>
    <t>ВОДЯННИКОВ</t>
  </si>
  <si>
    <t>ДЯБЛИК</t>
  </si>
  <si>
    <t>ОСИНЦЕВ</t>
  </si>
  <si>
    <t>БАЗАРОВ</t>
  </si>
  <si>
    <t>АЛЕНТЬЕВ</t>
  </si>
  <si>
    <t>ВЕРХОТУРЦЕВ</t>
  </si>
  <si>
    <t>ГЕРАСИМЕНКО</t>
  </si>
  <si>
    <t>ЕГОРОВ</t>
  </si>
  <si>
    <t>СОКОЛОВ</t>
  </si>
  <si>
    <t>ОКУНЕВ</t>
  </si>
  <si>
    <t>ШИРОЧЕНКО</t>
  </si>
  <si>
    <t>МАНДАЛАК</t>
  </si>
  <si>
    <t>НАЗАРОВ</t>
  </si>
  <si>
    <t>ЧЕРЕМИН</t>
  </si>
  <si>
    <t>ТУРКЕЕВ</t>
  </si>
  <si>
    <t>ШМАКОВ</t>
  </si>
  <si>
    <t>ЖАРЕНКОВ</t>
  </si>
  <si>
    <t>ГЕНИАТУЛИН</t>
  </si>
  <si>
    <t>ЧЕРЕВАНЬ</t>
  </si>
  <si>
    <t>БУЛЫГИН</t>
  </si>
  <si>
    <t>РЫБИН</t>
  </si>
  <si>
    <t>ВАВУЛИН</t>
  </si>
  <si>
    <t>АМАНОВ</t>
  </si>
  <si>
    <t>БАЙЖАНОВ</t>
  </si>
  <si>
    <t>СТАРОДУБОВ</t>
  </si>
  <si>
    <t>ВЛАДИМИРОВ</t>
  </si>
  <si>
    <t>КОЗЛОВ</t>
  </si>
  <si>
    <t>ПЕТРОВ</t>
  </si>
  <si>
    <t>МАНОШКИН</t>
  </si>
  <si>
    <t>МАМЧИН</t>
  </si>
  <si>
    <t>ГЕРАСИМОВ</t>
  </si>
  <si>
    <t>РЫЖОНКИН</t>
  </si>
  <si>
    <t>РОДИОНОВ</t>
  </si>
  <si>
    <t>НОСОНОВ</t>
  </si>
  <si>
    <t>КЛИМОВ</t>
  </si>
  <si>
    <t>ЛАЗАРЕВ</t>
  </si>
  <si>
    <t>ЛУКЬЯНОВ</t>
  </si>
  <si>
    <t>ПРОСЕКОВ</t>
  </si>
  <si>
    <t>КОПТЯКОВ</t>
  </si>
  <si>
    <t>СКОРОДУМОВ</t>
  </si>
  <si>
    <t>БЛУДОВ</t>
  </si>
  <si>
    <t>ВАСИЛЬЕВ</t>
  </si>
  <si>
    <t>КАЛАЧЕВ</t>
  </si>
  <si>
    <t>КАРПОВ</t>
  </si>
  <si>
    <t>МАМУКЯН</t>
  </si>
  <si>
    <t>ХАБЕТДИНОВ</t>
  </si>
  <si>
    <t>ТРОШКОВ</t>
  </si>
  <si>
    <t>ГРУППА "В"</t>
  </si>
  <si>
    <t>ЛУСТИН</t>
  </si>
  <si>
    <t>МОЛОДЫХ</t>
  </si>
  <si>
    <t>КУРАГИН</t>
  </si>
  <si>
    <t>Протокол соревнований среди девушек</t>
  </si>
  <si>
    <t>БОГДАН</t>
  </si>
  <si>
    <t>ГАВРИЛОВА</t>
  </si>
  <si>
    <t>ГОЛОВИНА</t>
  </si>
  <si>
    <t>МАДЖИДОВА</t>
  </si>
  <si>
    <t>УЛЬЯНОВА</t>
  </si>
  <si>
    <t>ШАЛАБАНОВА</t>
  </si>
  <si>
    <t>БАРЫШЕВА</t>
  </si>
  <si>
    <t>ВОРОНИНА</t>
  </si>
  <si>
    <t>СУЕТИНА</t>
  </si>
  <si>
    <t>ЧЕЧИНА</t>
  </si>
  <si>
    <t>КОВАЛЕНКО</t>
  </si>
  <si>
    <t>БЕСПЯТЫХ</t>
  </si>
  <si>
    <t>БРАГИНА</t>
  </si>
  <si>
    <t>ФЕДОТОВА</t>
  </si>
  <si>
    <t>ЖДАНОВА</t>
  </si>
  <si>
    <t>ОХОХОНИНА</t>
  </si>
  <si>
    <t>ПАЙВИНА</t>
  </si>
  <si>
    <t>ЗЯБЛОВА</t>
  </si>
  <si>
    <t>КАКАНОВА</t>
  </si>
  <si>
    <t>ПЛЕШАНОВА</t>
  </si>
  <si>
    <t>ЗЫРЯНОВА</t>
  </si>
  <si>
    <t>ТИТОВА</t>
  </si>
  <si>
    <t>ХРИПУНОВА</t>
  </si>
  <si>
    <t>ЧИРКОВА</t>
  </si>
  <si>
    <t>БОЕВА</t>
  </si>
  <si>
    <t>ГАЛЯМИНА</t>
  </si>
  <si>
    <t>ПАРАХИНА</t>
  </si>
  <si>
    <t>МУРАМЦЕВА</t>
  </si>
  <si>
    <t>ВАСИЛЮНУС</t>
  </si>
  <si>
    <t>ИЛЬИНА</t>
  </si>
  <si>
    <t>АРХИПОВА</t>
  </si>
  <si>
    <t>ЯНОШУК</t>
  </si>
  <si>
    <t>БЕЛЯКОВА</t>
  </si>
  <si>
    <t>ФИЛИППОВА</t>
  </si>
  <si>
    <t>ПЛЕШКОВА</t>
  </si>
  <si>
    <t>МЕДВЕДЕВА</t>
  </si>
  <si>
    <t>ПАУЛЬС</t>
  </si>
  <si>
    <t>ФЕДУЛОВА</t>
  </si>
  <si>
    <t>СТЕПАНОВА</t>
  </si>
  <si>
    <t>РОМАНОВА</t>
  </si>
  <si>
    <t>ЛОБКОВА</t>
  </si>
  <si>
    <t>РЯБЧЕНКОВА</t>
  </si>
  <si>
    <t>БУТАКОВА</t>
  </si>
  <si>
    <t>ЧЕРЕПАНОВА</t>
  </si>
  <si>
    <t>АВДАЛЯН</t>
  </si>
  <si>
    <t>ГАЛИМЬЯНОВА</t>
  </si>
  <si>
    <t>ЗУБОВА</t>
  </si>
  <si>
    <t>ФЕДОРОВА</t>
  </si>
  <si>
    <t>МАКСИМОВА</t>
  </si>
  <si>
    <t>ОСИПОВА</t>
  </si>
  <si>
    <t>КОРЖИЦ</t>
  </si>
  <si>
    <t>ПОНОМАРЕВА</t>
  </si>
  <si>
    <t>ИЛЬЧЕНКО</t>
  </si>
  <si>
    <t>ПОЛЯНСКИХ</t>
  </si>
  <si>
    <t>ЧАЙПАРОВА</t>
  </si>
  <si>
    <t>ЛУКЬЯНОВА</t>
  </si>
  <si>
    <t>КУЦК</t>
  </si>
  <si>
    <t>СОРОКМНА</t>
  </si>
  <si>
    <t>КОМАРСКИХ</t>
  </si>
  <si>
    <t>БРАЖНОВА</t>
  </si>
  <si>
    <t>БЕЛОБОРОДОВА</t>
  </si>
  <si>
    <t>КУДРЯВЦЕВА</t>
  </si>
  <si>
    <t>СТРИЖЕВА</t>
  </si>
  <si>
    <t>ПИСКУНОВА</t>
  </si>
  <si>
    <t>ИВАНОВА</t>
  </si>
  <si>
    <t>ВАРЛАКОВА</t>
  </si>
  <si>
    <t>ПЕТРАКОВА</t>
  </si>
  <si>
    <t>НИКИТИНА</t>
  </si>
  <si>
    <t>СУХАНОВА</t>
  </si>
  <si>
    <t>МЕРКУШЕВА</t>
  </si>
  <si>
    <t>ГЕНЕРАЛОВА</t>
  </si>
  <si>
    <t>КОНЕВА</t>
  </si>
  <si>
    <t>МАРКИНА</t>
  </si>
  <si>
    <t>БОДНЯК</t>
  </si>
  <si>
    <t>КИРБАБИНА</t>
  </si>
  <si>
    <t>УЖАНОВА</t>
  </si>
  <si>
    <t>БЕЛОВА</t>
  </si>
  <si>
    <t>ВАСИЛЬЕВА</t>
  </si>
  <si>
    <t>ГУРЕНКО</t>
  </si>
  <si>
    <t>ЖОЛОБОВА</t>
  </si>
  <si>
    <t>ЗАВГОРОДНЯЯ</t>
  </si>
  <si>
    <t>КОРЮКИНА</t>
  </si>
  <si>
    <t>ШАБУРОВА</t>
  </si>
  <si>
    <t>СИМАХИНА</t>
  </si>
  <si>
    <t>СЫЧЕВА</t>
  </si>
  <si>
    <t>ШИРКИНА</t>
  </si>
  <si>
    <t>ТИШКОВА</t>
  </si>
  <si>
    <t>ПОХВАЛА</t>
  </si>
  <si>
    <t>ГОЛЬЦМАН</t>
  </si>
  <si>
    <t>ТАРАСОВА</t>
  </si>
  <si>
    <t>САЙФУГАЛИМОВА</t>
  </si>
  <si>
    <t>БЕЛЯШОВА</t>
  </si>
  <si>
    <t>ЧЕСНОКОВА</t>
  </si>
  <si>
    <t>БАСКОВА</t>
  </si>
  <si>
    <t>РАМАЗАНОВА</t>
  </si>
  <si>
    <t>СЕРГАЧЕВА</t>
  </si>
  <si>
    <t>СУРИКОВА</t>
  </si>
  <si>
    <t>СУТОРМИНА</t>
  </si>
  <si>
    <t>ВЯТЧИНА</t>
  </si>
  <si>
    <t>КУЗНЕЦОВА</t>
  </si>
  <si>
    <t>КИРКОВА</t>
  </si>
  <si>
    <t>РЫБАЛКО</t>
  </si>
  <si>
    <t>ВИДРАШКО</t>
  </si>
  <si>
    <t>ПОЗДНЯКОВА</t>
  </si>
  <si>
    <t>АРДАШЕВА</t>
  </si>
  <si>
    <t>ЧИСТОВА</t>
  </si>
  <si>
    <t>ПОПОВА</t>
  </si>
  <si>
    <t>ВАУЛИНА</t>
  </si>
  <si>
    <t>ЕЛАГИНА</t>
  </si>
  <si>
    <t>БУХАРОВСКАЯ</t>
  </si>
  <si>
    <t>НЕСГОВОРОВА</t>
  </si>
  <si>
    <t>Протокол</t>
  </si>
  <si>
    <t>муниципального этапа Всероссийских спортивных игр школьных</t>
  </si>
  <si>
    <t xml:space="preserve">спортивных клубов 2024/2025 учебного года  по легкой атлетике  </t>
  </si>
  <si>
    <t>г. Курган, стадион "Центральный" им. Брумеля В.Н.                         13 января, 2025 г.</t>
  </si>
  <si>
    <t>мальчики</t>
  </si>
  <si>
    <t>девочки</t>
  </si>
  <si>
    <t xml:space="preserve">школа </t>
  </si>
  <si>
    <t>командное место в беге на 60м.</t>
  </si>
  <si>
    <t>командное место в прыжках в длину</t>
  </si>
  <si>
    <t>сумма мест</t>
  </si>
  <si>
    <t>место</t>
  </si>
  <si>
    <t>ОЧКИ</t>
  </si>
  <si>
    <t>=</t>
  </si>
  <si>
    <t>девушки!N</t>
  </si>
  <si>
    <t>Е. Э. Литвинова 
директор МБУ г. Кургана ИМЦ</t>
  </si>
  <si>
    <t>Муниципальный этап  Всероссийских спортивных игр школьных спортивных клубов 2024-2025 учебного года</t>
  </si>
  <si>
    <t>Учебное заведение</t>
  </si>
  <si>
    <t>Название ШСК</t>
  </si>
  <si>
    <t>Легкая атлетика</t>
  </si>
  <si>
    <t>Баскетбол 3х3</t>
  </si>
  <si>
    <t>Мини-футбол</t>
  </si>
  <si>
    <t>Брейн-ринг</t>
  </si>
  <si>
    <t>Сумма очков</t>
  </si>
  <si>
    <t>Место</t>
  </si>
  <si>
    <t>очки</t>
  </si>
  <si>
    <t>МБОУ «СОШ № 56»</t>
  </si>
  <si>
    <t>«Будущее поколение»</t>
  </si>
  <si>
    <t>1-3</t>
  </si>
  <si>
    <t>МАОУ «Гимназия № 30»</t>
  </si>
  <si>
    <t>«Тридцаточка»</t>
  </si>
  <si>
    <t>6-7</t>
  </si>
  <si>
    <t>17</t>
  </si>
  <si>
    <t>МБОУ «Гимназия № 47»</t>
  </si>
  <si>
    <t>«Бумеранг»</t>
  </si>
  <si>
    <t>8-9</t>
  </si>
  <si>
    <t>МБОУ «Гимназия № 31»</t>
  </si>
  <si>
    <t>«Табия»</t>
  </si>
  <si>
    <t>МБОУ «Гимназия №19»</t>
  </si>
  <si>
    <t>«Волейбол +»</t>
  </si>
  <si>
    <t>МБОУ «СОШ № 22»</t>
  </si>
  <si>
    <t>«Олимпионик»</t>
  </si>
  <si>
    <t>МБОУ «СОШ № 9»</t>
  </si>
  <si>
    <t>«Чемпион»</t>
  </si>
  <si>
    <t>МАОУ «СОШ № 7»</t>
  </si>
  <si>
    <t>«Лидер»</t>
  </si>
  <si>
    <t>12-13</t>
  </si>
  <si>
    <t>МБОУ «СОШ № 36»</t>
  </si>
  <si>
    <t>«Шанс»</t>
  </si>
  <si>
    <t>13</t>
  </si>
  <si>
    <t>МБОУ «СОШ № 50»</t>
  </si>
  <si>
    <t>«Триумф»</t>
  </si>
  <si>
    <t>11</t>
  </si>
  <si>
    <t>МБОУ «Лицей № 12»</t>
  </si>
  <si>
    <t>«Лицеисты»</t>
  </si>
  <si>
    <t>РЖД "ЛИЦЕЙ № 5"</t>
  </si>
  <si>
    <t>«Сапсан»</t>
  </si>
  <si>
    <t>13-14</t>
  </si>
  <si>
    <t>МБОУ «СОШ № 52»</t>
  </si>
  <si>
    <t>«Феникс»</t>
  </si>
  <si>
    <t>12</t>
  </si>
  <si>
    <t>МБОУ «СОШ № 41»</t>
  </si>
  <si>
    <t>«Энергия»</t>
  </si>
  <si>
    <t>15-16</t>
  </si>
  <si>
    <t>МБОУ «СОШ № 45»</t>
  </si>
  <si>
    <t>«Западный»</t>
  </si>
  <si>
    <t>МБОУ «СОШ № 59»</t>
  </si>
  <si>
    <t>«Факел»</t>
  </si>
  <si>
    <t>14</t>
  </si>
  <si>
    <t>МБОУ «СОШ № 44»</t>
  </si>
  <si>
    <t>«Успех»</t>
  </si>
  <si>
    <t>МБОУ «СОШ № 17»</t>
  </si>
  <si>
    <t>«Спарта»</t>
  </si>
  <si>
    <t>18</t>
  </si>
  <si>
    <t>19</t>
  </si>
  <si>
    <t>МБОУ «СОШ № 53»</t>
  </si>
  <si>
    <t>«Олимпиец»</t>
  </si>
  <si>
    <t>21</t>
  </si>
  <si>
    <t>МБОУ «СОШ № 5»</t>
  </si>
  <si>
    <t>«Крепость»</t>
  </si>
  <si>
    <t>МБОУ «СОШ № 49»</t>
  </si>
  <si>
    <t>«Стрела»</t>
  </si>
  <si>
    <t>22</t>
  </si>
  <si>
    <t>20</t>
  </si>
  <si>
    <t>МБОУ «СОШ № 46»</t>
  </si>
  <si>
    <t>«Старт»</t>
  </si>
  <si>
    <t>МБОУ «СОШ № 29»</t>
  </si>
  <si>
    <t>«Шторм»</t>
  </si>
  <si>
    <t>Х</t>
  </si>
  <si>
    <t xml:space="preserve">Главный судья ___________________Е.В Моргунова </t>
  </si>
  <si>
    <t>Секретарь _______________________ Е. С. Рожина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</si>
</sst>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:ss.0;@"/>
    <numFmt numFmtId="165" formatCode="0.0"/>
    <numFmt numFmtId="166" formatCode="mm:ss.00"/>
  </numFmts>
  <fonts count="27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name val="Arial Cyr"/>
    </font>
    <font>
      <sz val="18"/>
      <name val="Arial Cyr"/>
    </font>
    <font>
      <sz val="12"/>
      <name val="Arial Cyr"/>
    </font>
    <font>
      <b/>
      <sz val="9"/>
      <name val="Arial Cyr"/>
    </font>
    <font>
      <b/>
      <sz val="18"/>
      <name val="Arial Cyr"/>
    </font>
    <font>
      <b/>
      <sz val="12"/>
      <name val="Arial Cyr"/>
    </font>
    <font>
      <b/>
      <sz val="10"/>
      <name val="Arial Cyr"/>
    </font>
    <font>
      <b/>
      <sz val="12"/>
      <color theme="1"/>
      <name val="Arial"/>
    </font>
    <font>
      <b/>
      <i/>
      <sz val="12"/>
      <color theme="1"/>
      <name val="Arial"/>
    </font>
    <font>
      <b/>
      <sz val="16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0"/>
      <name val="Calibri"/>
      <scheme val="minor"/>
    </font>
    <font>
      <b/>
      <sz val="12"/>
      <color theme="1"/>
      <name val="Calibri"/>
      <scheme val="minor"/>
    </font>
    <font>
      <sz val="11"/>
      <name val="Calibri"/>
      <scheme val="minor"/>
    </font>
    <font>
      <b/>
      <sz val="12"/>
      <name val="Calibri"/>
      <scheme val="minor"/>
    </font>
    <font>
      <b/>
      <sz val="9"/>
      <color theme="1"/>
      <name val="Calibri"/>
      <scheme val="minor"/>
    </font>
    <font>
      <b/>
      <i/>
      <sz val="10.5"/>
      <color theme="1"/>
      <name val="Arial"/>
    </font>
    <font>
      <b/>
      <sz val="11"/>
      <color theme="1"/>
      <name val="Times New Roman"/>
    </font>
    <font>
      <b/>
      <sz val="11"/>
      <name val="Times New Roman"/>
    </font>
    <font>
      <b/>
      <sz val="10"/>
      <color theme="1"/>
      <name val="Calibri"/>
      <scheme val="minor"/>
    </font>
    <font>
      <sz val="10"/>
      <color theme="1"/>
      <name val="Times New Roman"/>
    </font>
    <font>
      <sz val="10"/>
      <name val="Times New Roman"/>
    </font>
    <font>
      <sz val="11"/>
      <color theme="1"/>
      <name val="Times New Roman"/>
    </font>
    <font>
      <sz val="11"/>
      <name val="Times New Roman"/>
    </font>
    <font>
      <sz val="9"/>
      <name val="Arial Cyr"/>
    </font>
  </fonts>
  <fills count="8">
    <fill>
      <patternFill patternType="none"/>
    </fill>
    <fill>
      <patternFill patternType="gray125"/>
    </fill>
    <fill>
      <patternFill patternType="solid">
        <fgColor rgb="FFFF0000"/>
      </patternFill>
    </fill>
    <fill>
      <patternFill patternType="solid">
        <fgColor theme="0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3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6795556505021"/>
        <bgColor indexed="65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4" fillId="0" borderId="0" xfId="0" applyNumberFormat="1" applyFont="1"/>
    <xf numFmtId="0" fontId="4" fillId="0" borderId="0" xfId="0" applyNumberFormat="1" applyFont="1" applyProtection="1">
      <protection locked="0"/>
    </xf>
    <xf numFmtId="0" fontId="4" fillId="0" borderId="0" xfId="0" applyNumberFormat="1" applyFont="1" applyAlignment="1" applyProtection="1">
      <alignment horizontal="center"/>
      <protection locked="0"/>
    </xf>
    <xf numFmtId="0" fontId="4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Protection="1">
      <protection locked="0"/>
    </xf>
    <xf numFmtId="0" fontId="2" fillId="0" borderId="0" xfId="0" applyNumberFormat="1" applyFont="1" applyAlignment="1">
      <alignment wrapText="1"/>
    </xf>
    <xf numFmtId="165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Protection="1">
      <protection locked="0"/>
    </xf>
    <xf numFmtId="0" fontId="4" fillId="3" borderId="1" xfId="0" applyNumberFormat="1" applyFont="1" applyFill="1" applyBorder="1" applyAlignment="1" applyProtection="1">
      <alignment horizontal="center" vertic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165" fontId="4" fillId="0" borderId="0" xfId="0" applyNumberFormat="1" applyFont="1" applyAlignment="1" applyProtection="1">
      <alignment horizontal="center"/>
      <protection locked="0"/>
    </xf>
    <xf numFmtId="166" fontId="4" fillId="0" borderId="0" xfId="0" applyNumberFormat="1" applyFont="1"/>
    <xf numFmtId="165" fontId="4" fillId="0" borderId="0" xfId="0" applyNumberFormat="1" applyFont="1"/>
    <xf numFmtId="0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NumberFormat="1" applyFont="1" applyFill="1" applyBorder="1" applyProtection="1">
      <protection locked="0"/>
    </xf>
    <xf numFmtId="165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/>
      <protection locked="0"/>
    </xf>
    <xf numFmtId="165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>
      <alignment horizontal="center"/>
    </xf>
    <xf numFmtId="0" fontId="9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vertical="center"/>
    </xf>
    <xf numFmtId="0" fontId="11" fillId="5" borderId="0" xfId="0" applyNumberFormat="1" applyFont="1" applyFill="1" applyAlignment="1">
      <alignment horizontal="center" vertical="center"/>
    </xf>
    <xf numFmtId="0" fontId="11" fillId="6" borderId="0" xfId="0" applyNumberFormat="1" applyFont="1" applyFill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0" fontId="12" fillId="7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3" fillId="0" borderId="0" xfId="0" applyNumberFormat="1" applyFont="1"/>
    <xf numFmtId="0" fontId="14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4" fillId="7" borderId="1" xfId="0" applyNumberFormat="1" applyFont="1" applyFill="1" applyBorder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16" fillId="7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/>
    <xf numFmtId="0" fontId="15" fillId="0" borderId="0" xfId="0" applyNumberFormat="1" applyFont="1"/>
    <xf numFmtId="0" fontId="1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19" fillId="7" borderId="1" xfId="0" applyNumberFormat="1" applyFont="1" applyFill="1" applyBorder="1" applyAlignment="1">
      <alignment horizontal="center" vertical="center" wrapText="1"/>
    </xf>
    <xf numFmtId="16" fontId="24" fillId="0" borderId="1" xfId="0" applyNumberFormat="1" applyFont="1" applyBorder="1" applyAlignment="1">
      <alignment horizontal="center" vertical="center" wrapText="1"/>
    </xf>
    <xf numFmtId="0" fontId="24" fillId="0" borderId="9" xfId="0" applyNumberFormat="1" applyFont="1" applyBorder="1" applyAlignment="1">
      <alignment vertical="center" wrapText="1"/>
    </xf>
    <xf numFmtId="0" fontId="3" fillId="0" borderId="0" xfId="0" applyNumberFormat="1" applyFont="1" applyAlignment="1" applyProtection="1">
      <alignment horizontal="center" vertical="center"/>
      <protection locked="0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4" fillId="0" borderId="2" xfId="0" applyNumberFormat="1" applyFont="1" applyBorder="1" applyAlignment="1" applyProtection="1">
      <alignment horizontal="center"/>
      <protection locked="0"/>
    </xf>
    <xf numFmtId="0" fontId="4" fillId="0" borderId="3" xfId="0" applyNumberFormat="1" applyFont="1" applyBorder="1" applyAlignment="1" applyProtection="1">
      <alignment horizontal="center"/>
      <protection locked="0"/>
    </xf>
    <xf numFmtId="165" fontId="4" fillId="0" borderId="1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0" borderId="4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NumberFormat="1" applyFont="1" applyBorder="1" applyAlignment="1" applyProtection="1">
      <alignment horizontal="center" vertical="center" wrapText="1"/>
      <protection locked="0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4" borderId="4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5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5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>
      <alignment horizontal="center" vertical="center"/>
    </xf>
    <xf numFmtId="0" fontId="2" fillId="4" borderId="5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165" fontId="4" fillId="4" borderId="5" xfId="0" applyNumberFormat="1" applyFont="1" applyFill="1" applyBorder="1" applyAlignment="1">
      <alignment horizontal="center" vertical="center"/>
    </xf>
    <xf numFmtId="165" fontId="4" fillId="4" borderId="4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2" xfId="0" applyNumberFormat="1" applyFont="1" applyFill="1" applyBorder="1" applyAlignment="1" applyProtection="1">
      <alignment horizontal="center"/>
      <protection locked="0"/>
    </xf>
    <xf numFmtId="0" fontId="4" fillId="4" borderId="3" xfId="0" applyNumberFormat="1" applyFont="1" applyFill="1" applyBorder="1" applyAlignment="1" applyProtection="1">
      <alignment horizontal="center"/>
      <protection locked="0"/>
    </xf>
    <xf numFmtId="16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1" xfId="0" applyNumberFormat="1" applyFont="1" applyFill="1" applyBorder="1" applyAlignment="1" applyProtection="1">
      <alignment horizontal="center" vertical="center"/>
      <protection locked="0"/>
    </xf>
    <xf numFmtId="164" fontId="2" fillId="4" borderId="5" xfId="0" applyNumberFormat="1" applyFont="1" applyFill="1" applyBorder="1" applyAlignment="1" applyProtection="1">
      <alignment horizontal="center" vertical="center"/>
      <protection locked="0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NumberFormat="1" applyFont="1" applyAlignment="1">
      <alignment horizontal="center" vertical="center"/>
    </xf>
    <xf numFmtId="0" fontId="11" fillId="6" borderId="0" xfId="0" applyNumberFormat="1" applyFont="1" applyFill="1" applyAlignment="1">
      <alignment horizontal="center" vertical="center"/>
    </xf>
    <xf numFmtId="0" fontId="11" fillId="5" borderId="0" xfId="0" applyNumberFormat="1" applyFont="1" applyFill="1" applyAlignment="1">
      <alignment horizontal="center" vertical="center"/>
    </xf>
    <xf numFmtId="0" fontId="12" fillId="7" borderId="1" xfId="0" applyNumberFormat="1" applyFont="1" applyFill="1" applyBorder="1" applyAlignment="1">
      <alignment horizontal="center" vertical="center"/>
    </xf>
    <xf numFmtId="0" fontId="12" fillId="7" borderId="5" xfId="0" applyNumberFormat="1" applyFont="1" applyFill="1" applyBorder="1" applyAlignment="1">
      <alignment horizontal="center" vertical="center"/>
    </xf>
    <xf numFmtId="0" fontId="12" fillId="7" borderId="4" xfId="0" applyNumberFormat="1" applyFont="1" applyFill="1" applyBorder="1" applyAlignment="1">
      <alignment horizontal="center" vertical="center"/>
    </xf>
    <xf numFmtId="0" fontId="15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center" vertical="center" wrapText="1"/>
    </xf>
    <xf numFmtId="0" fontId="19" fillId="0" borderId="3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2" xfId="0" applyNumberFormat="1" applyFont="1" applyBorder="1" applyAlignment="1">
      <alignment horizontal="center" vertical="center" wrapText="1"/>
    </xf>
    <xf numFmtId="0" fontId="20" fillId="0" borderId="3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8" xfId="0" applyNumberFormat="1" applyFont="1" applyBorder="1" applyAlignment="1">
      <alignment horizontal="center" vertical="center" wrapText="1"/>
    </xf>
    <xf numFmtId="0" fontId="19" fillId="0" borderId="6" xfId="0" applyNumberFormat="1" applyFont="1" applyBorder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0" fontId="19" fillId="0" borderId="8" xfId="0" applyNumberFormat="1" applyFont="1" applyBorder="1" applyAlignment="1">
      <alignment horizontal="center" vertical="center" wrapText="1"/>
    </xf>
    <xf numFmtId="0" fontId="19" fillId="0" borderId="5" xfId="0" applyNumberFormat="1" applyFont="1" applyBorder="1" applyAlignment="1">
      <alignment horizontal="center" vertical="center" wrapText="1"/>
    </xf>
    <xf numFmtId="0" fontId="19" fillId="0" borderId="4" xfId="0" applyNumberFormat="1" applyFont="1" applyBorder="1" applyAlignment="1">
      <alignment horizontal="center" vertical="center" wrapText="1"/>
    </xf>
    <xf numFmtId="0" fontId="21" fillId="7" borderId="1" xfId="0" applyNumberFormat="1" applyFont="1" applyFill="1" applyBorder="1" applyAlignment="1">
      <alignment horizontal="center" vertical="center" wrapText="1"/>
    </xf>
    <xf numFmtId="0" fontId="21" fillId="7" borderId="5" xfId="0" applyNumberFormat="1" applyFont="1" applyFill="1" applyBorder="1" applyAlignment="1">
      <alignment horizontal="center" vertical="center" wrapText="1"/>
    </xf>
    <xf numFmtId="0" fontId="21" fillId="7" borderId="4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23" fillId="0" borderId="3" xfId="0" applyNumberFormat="1" applyFont="1" applyBorder="1" applyAlignment="1">
      <alignment horizontal="center" vertical="center" wrapText="1"/>
    </xf>
    <xf numFmtId="0" fontId="15" fillId="0" borderId="0" xfId="0" applyNumberFormat="1" applyFont="1" applyAlignment="1">
      <alignment horizontal="right" vertical="center" wrapText="1"/>
    </xf>
  </cellXfs>
  <cellStyles count="1">
    <cellStyle name="Обычный" xfId="0" builtinId="0"/>
  </cellStyles>
  <dxfs count="456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33CCCC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3"/>
  <sheetViews>
    <sheetView workbookViewId="0"/>
  </sheetViews>
  <sheetFormatPr defaultColWidth="9.140625" defaultRowHeight="12.75" x14ac:dyDescent="0.2"/>
  <cols>
    <col min="1" max="1" width="4.28515625" style="1" customWidth="1"/>
    <col min="2" max="2" width="27.28515625" style="1" customWidth="1"/>
    <col min="3" max="3" width="9.140625" style="1" hidden="1" bestFit="1" customWidth="1"/>
    <col min="4" max="4" width="8.42578125" style="1" customWidth="1"/>
    <col min="5" max="5" width="14.140625" style="2" customWidth="1"/>
    <col min="6" max="6" width="10.85546875" style="2" customWidth="1"/>
    <col min="7" max="7" width="11.7109375" style="1" customWidth="1"/>
    <col min="8" max="8" width="12.140625" style="1" customWidth="1"/>
    <col min="9" max="9" width="11.28515625" style="2" customWidth="1"/>
    <col min="10" max="10" width="14.140625" style="2" customWidth="1"/>
    <col min="11" max="11" width="10.85546875" style="2" customWidth="1"/>
    <col min="12" max="12" width="11.7109375" style="1" customWidth="1"/>
    <col min="13" max="13" width="12.140625" style="1" customWidth="1"/>
    <col min="14" max="14" width="11.28515625" style="2" customWidth="1"/>
    <col min="15" max="16" width="9.140625" style="1" hidden="1" bestFit="1" customWidth="1"/>
    <col min="17" max="17" width="9.140625" style="1" customWidth="1"/>
    <col min="18" max="16384" width="9.140625" style="1"/>
  </cols>
  <sheetData>
    <row r="1" spans="1:18" ht="25.5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ht="15" x14ac:dyDescent="0.2">
      <c r="A2" s="3"/>
      <c r="B2" s="4"/>
      <c r="C2" s="4"/>
      <c r="D2" s="4"/>
      <c r="E2" s="5"/>
      <c r="F2" s="6"/>
      <c r="G2" s="3"/>
      <c r="H2" s="3"/>
      <c r="I2" s="6"/>
      <c r="J2" s="5"/>
      <c r="K2" s="6"/>
      <c r="L2" s="3"/>
      <c r="M2" s="3"/>
      <c r="N2" s="6"/>
    </row>
    <row r="3" spans="1:18" ht="15" x14ac:dyDescent="0.2">
      <c r="A3" s="70" t="s">
        <v>1</v>
      </c>
      <c r="B3" s="89" t="s">
        <v>2</v>
      </c>
      <c r="C3" s="9"/>
      <c r="D3" s="89" t="s">
        <v>3</v>
      </c>
      <c r="E3" s="72" t="s">
        <v>4</v>
      </c>
      <c r="F3" s="73"/>
      <c r="G3" s="73"/>
      <c r="H3" s="73"/>
      <c r="I3" s="74"/>
      <c r="J3" s="72" t="s">
        <v>5</v>
      </c>
      <c r="K3" s="73"/>
      <c r="L3" s="73"/>
      <c r="M3" s="73"/>
      <c r="N3" s="74"/>
      <c r="O3" s="84" t="s">
        <v>6</v>
      </c>
      <c r="P3" s="70" t="s">
        <v>7</v>
      </c>
      <c r="Q3" s="70" t="s">
        <v>8</v>
      </c>
      <c r="R3" s="70" t="s">
        <v>9</v>
      </c>
    </row>
    <row r="4" spans="1:18" s="10" customFormat="1" ht="24" x14ac:dyDescent="0.2">
      <c r="A4" s="71"/>
      <c r="B4" s="90"/>
      <c r="C4" s="8"/>
      <c r="D4" s="90"/>
      <c r="E4" s="11" t="s">
        <v>10</v>
      </c>
      <c r="F4" s="7" t="s">
        <v>11</v>
      </c>
      <c r="G4" s="12" t="s">
        <v>12</v>
      </c>
      <c r="H4" s="7" t="s">
        <v>13</v>
      </c>
      <c r="I4" s="7" t="s">
        <v>7</v>
      </c>
      <c r="J4" s="11" t="s">
        <v>14</v>
      </c>
      <c r="K4" s="7" t="s">
        <v>11</v>
      </c>
      <c r="L4" s="12" t="s">
        <v>12</v>
      </c>
      <c r="M4" s="7" t="s">
        <v>13</v>
      </c>
      <c r="N4" s="7" t="s">
        <v>7</v>
      </c>
      <c r="O4" s="85"/>
      <c r="P4" s="71"/>
      <c r="Q4" s="71"/>
      <c r="R4" s="71"/>
    </row>
    <row r="5" spans="1:18" ht="15" x14ac:dyDescent="0.2">
      <c r="A5" s="13">
        <v>1</v>
      </c>
      <c r="B5" s="14" t="s">
        <v>15</v>
      </c>
      <c r="C5" s="15">
        <v>5</v>
      </c>
      <c r="D5" s="99">
        <v>52</v>
      </c>
      <c r="E5" s="16">
        <v>8.1999999999999993</v>
      </c>
      <c r="F5" s="17">
        <f>IF(E5="", "", _xlfn.RANK.EQ(E5, E5:E10, 1))</f>
        <v>1</v>
      </c>
      <c r="G5" s="18">
        <f t="shared" ref="G5:G10" si="0">IF(OR(F5=1, F5=2, F5=3, F5=4, F5=5), E5, "")</f>
        <v>8.1999999999999993</v>
      </c>
      <c r="H5" s="75">
        <f>IF(SUM(G5:G10)=0, "", SUM(G5:G10))</f>
        <v>44.5</v>
      </c>
      <c r="I5" s="78">
        <f>IF(ISERROR(_xlfn.RANK.EQ(H5, $H$5:$H$163, 1)), "", _xlfn.RANK.EQ(H5, $H$5:$H$163, 1))</f>
        <v>7</v>
      </c>
      <c r="J5" s="19">
        <v>240</v>
      </c>
      <c r="K5" s="17">
        <f>IF(J5="", "", _xlfn.RANK.EQ(J5, J5:J10, 0))</f>
        <v>1</v>
      </c>
      <c r="L5" s="20">
        <f t="shared" ref="L5:L10" si="1">IF(OR(K5=1, K5=2, K5=3, K5=4, K5=5), J5, "")</f>
        <v>240</v>
      </c>
      <c r="M5" s="75">
        <f>IF(SUM(L5:L10)=0, "", SUM(L5:L10))</f>
        <v>1076</v>
      </c>
      <c r="N5" s="78">
        <f>IF(ISERROR(_xlfn.RANK.EQ(M5, $M$5:$M$163, 0)), "", _xlfn.RANK.EQ(M5, $M$5:$M$163, 0))</f>
        <v>6</v>
      </c>
      <c r="O5" s="86"/>
      <c r="P5" s="78" t="str">
        <f>IF(ISERROR(_xlfn.RANK.EQ(O5, $O$5:$O$155, 1)), "", _xlfn.RANK.EQ(O5, $O$5:$O$155, 1))</f>
        <v/>
      </c>
      <c r="Q5" s="81">
        <f>I5+N5</f>
        <v>13</v>
      </c>
      <c r="R5" s="78">
        <f>IF(ISERROR(_xlfn.RANK.EQ(Q5, $Q$5:$Q$163, 1)), "", _xlfn.RANK.EQ(Q5, $Q$5:$Q$163, 1))</f>
        <v>6</v>
      </c>
    </row>
    <row r="6" spans="1:18" ht="15" x14ac:dyDescent="0.2">
      <c r="A6" s="13">
        <v>2</v>
      </c>
      <c r="B6" s="14" t="s">
        <v>16</v>
      </c>
      <c r="C6" s="15">
        <v>5</v>
      </c>
      <c r="D6" s="100"/>
      <c r="E6" s="16">
        <v>8.8000000000000007</v>
      </c>
      <c r="F6" s="17">
        <f>IF(E6="", "", _xlfn.RANK.EQ(E6, E5:E10, 1))</f>
        <v>2</v>
      </c>
      <c r="G6" s="18">
        <f t="shared" si="0"/>
        <v>8.8000000000000007</v>
      </c>
      <c r="H6" s="76"/>
      <c r="I6" s="79"/>
      <c r="J6" s="19">
        <v>203</v>
      </c>
      <c r="K6" s="17">
        <f>IF(J6="", "", _xlfn.RANK.EQ(J6, J5:J10, 0))</f>
        <v>5</v>
      </c>
      <c r="L6" s="20">
        <f t="shared" si="1"/>
        <v>203</v>
      </c>
      <c r="M6" s="76"/>
      <c r="N6" s="79"/>
      <c r="O6" s="87"/>
      <c r="P6" s="79"/>
      <c r="Q6" s="82"/>
      <c r="R6" s="79"/>
    </row>
    <row r="7" spans="1:18" ht="15" x14ac:dyDescent="0.2">
      <c r="A7" s="13">
        <v>3</v>
      </c>
      <c r="B7" s="14" t="s">
        <v>17</v>
      </c>
      <c r="C7" s="15">
        <v>5</v>
      </c>
      <c r="D7" s="100"/>
      <c r="E7" s="16">
        <v>9.5</v>
      </c>
      <c r="F7" s="17">
        <f>IF(E7="", "", _xlfn.RANK.EQ(E7, E5:E10, 1))</f>
        <v>5</v>
      </c>
      <c r="G7" s="18">
        <f t="shared" si="0"/>
        <v>9.5</v>
      </c>
      <c r="H7" s="76"/>
      <c r="I7" s="79"/>
      <c r="J7" s="19">
        <v>206</v>
      </c>
      <c r="K7" s="17">
        <f>IF(J7="", "", _xlfn.RANK.EQ(J7, J5:J10, 0))</f>
        <v>4</v>
      </c>
      <c r="L7" s="20">
        <f t="shared" si="1"/>
        <v>206</v>
      </c>
      <c r="M7" s="76"/>
      <c r="N7" s="79"/>
      <c r="O7" s="87"/>
      <c r="P7" s="79"/>
      <c r="Q7" s="82"/>
      <c r="R7" s="79"/>
    </row>
    <row r="8" spans="1:18" ht="15" x14ac:dyDescent="0.2">
      <c r="A8" s="13">
        <v>4</v>
      </c>
      <c r="B8" s="14" t="s">
        <v>18</v>
      </c>
      <c r="C8" s="15"/>
      <c r="D8" s="100"/>
      <c r="E8" s="16">
        <v>9.1</v>
      </c>
      <c r="F8" s="17">
        <f>IF(E8="", "", _xlfn.RANK.EQ(E8, E5:E10, 1))</f>
        <v>4</v>
      </c>
      <c r="G8" s="18">
        <f t="shared" si="0"/>
        <v>9.1</v>
      </c>
      <c r="H8" s="76"/>
      <c r="I8" s="79"/>
      <c r="J8" s="19">
        <v>218</v>
      </c>
      <c r="K8" s="17">
        <f>IF(J8="", "", _xlfn.RANK.EQ(J8, J5:J10, 0))</f>
        <v>2</v>
      </c>
      <c r="L8" s="20">
        <f t="shared" si="1"/>
        <v>218</v>
      </c>
      <c r="M8" s="76"/>
      <c r="N8" s="79"/>
      <c r="O8" s="87"/>
      <c r="P8" s="79"/>
      <c r="Q8" s="82"/>
      <c r="R8" s="79"/>
    </row>
    <row r="9" spans="1:18" ht="15" x14ac:dyDescent="0.2">
      <c r="A9" s="13">
        <v>5</v>
      </c>
      <c r="B9" s="14" t="s">
        <v>19</v>
      </c>
      <c r="C9" s="15">
        <v>5</v>
      </c>
      <c r="D9" s="100"/>
      <c r="E9" s="16">
        <v>10.1</v>
      </c>
      <c r="F9" s="17">
        <f>IF(E9="", "", _xlfn.RANK.EQ(E9, E5:E10, 1))</f>
        <v>6</v>
      </c>
      <c r="G9" s="18" t="str">
        <f t="shared" si="0"/>
        <v/>
      </c>
      <c r="H9" s="76"/>
      <c r="I9" s="79"/>
      <c r="J9" s="19">
        <v>193</v>
      </c>
      <c r="K9" s="17">
        <f>IF(J9="", "", _xlfn.RANK.EQ(J9, J5:J10, 0))</f>
        <v>6</v>
      </c>
      <c r="L9" s="20" t="str">
        <f t="shared" si="1"/>
        <v/>
      </c>
      <c r="M9" s="76"/>
      <c r="N9" s="79"/>
      <c r="O9" s="87"/>
      <c r="P9" s="79"/>
      <c r="Q9" s="82"/>
      <c r="R9" s="79"/>
    </row>
    <row r="10" spans="1:18" ht="15" x14ac:dyDescent="0.2">
      <c r="A10" s="13">
        <v>6</v>
      </c>
      <c r="B10" s="14" t="s">
        <v>20</v>
      </c>
      <c r="C10" s="15">
        <v>5</v>
      </c>
      <c r="D10" s="101"/>
      <c r="E10" s="16">
        <v>8.9</v>
      </c>
      <c r="F10" s="17">
        <f>IF(E10="", "", _xlfn.RANK.EQ(E10, E5:E10, 1))</f>
        <v>3</v>
      </c>
      <c r="G10" s="18">
        <f t="shared" si="0"/>
        <v>8.9</v>
      </c>
      <c r="H10" s="77"/>
      <c r="I10" s="80"/>
      <c r="J10" s="19">
        <v>209</v>
      </c>
      <c r="K10" s="17">
        <f>IF(J10="", "", _xlfn.RANK.EQ(J10, J5:J10, 0))</f>
        <v>3</v>
      </c>
      <c r="L10" s="20">
        <f t="shared" si="1"/>
        <v>209</v>
      </c>
      <c r="M10" s="77"/>
      <c r="N10" s="80"/>
      <c r="O10" s="88"/>
      <c r="P10" s="80"/>
      <c r="Q10" s="83"/>
      <c r="R10" s="80"/>
    </row>
    <row r="11" spans="1:18" ht="15" x14ac:dyDescent="0.2">
      <c r="A11" s="3"/>
      <c r="B11" s="4"/>
      <c r="C11" s="4"/>
      <c r="D11" s="4"/>
      <c r="E11" s="5"/>
      <c r="F11" s="6"/>
      <c r="G11" s="3"/>
      <c r="H11" s="3"/>
      <c r="I11" s="6"/>
      <c r="J11" s="5"/>
      <c r="K11" s="6"/>
      <c r="L11" s="3"/>
      <c r="M11" s="3"/>
      <c r="N11" s="6"/>
    </row>
    <row r="12" spans="1:18" ht="15" x14ac:dyDescent="0.2">
      <c r="A12" s="70" t="s">
        <v>1</v>
      </c>
      <c r="B12" s="89" t="s">
        <v>2</v>
      </c>
      <c r="C12" s="9"/>
      <c r="D12" s="89" t="s">
        <v>3</v>
      </c>
      <c r="E12" s="72" t="s">
        <v>4</v>
      </c>
      <c r="F12" s="73"/>
      <c r="G12" s="73"/>
      <c r="H12" s="73"/>
      <c r="I12" s="74"/>
      <c r="J12" s="72" t="s">
        <v>5</v>
      </c>
      <c r="K12" s="73"/>
      <c r="L12" s="73"/>
      <c r="M12" s="73"/>
      <c r="N12" s="74"/>
      <c r="O12" s="84" t="s">
        <v>6</v>
      </c>
      <c r="P12" s="70" t="s">
        <v>7</v>
      </c>
      <c r="Q12" s="70" t="s">
        <v>8</v>
      </c>
      <c r="R12" s="70" t="s">
        <v>9</v>
      </c>
    </row>
    <row r="13" spans="1:18" s="10" customFormat="1" ht="24" x14ac:dyDescent="0.2">
      <c r="A13" s="71"/>
      <c r="B13" s="90"/>
      <c r="C13" s="8"/>
      <c r="D13" s="90"/>
      <c r="E13" s="11" t="s">
        <v>10</v>
      </c>
      <c r="F13" s="7" t="s">
        <v>11</v>
      </c>
      <c r="G13" s="7" t="s">
        <v>12</v>
      </c>
      <c r="H13" s="7" t="s">
        <v>13</v>
      </c>
      <c r="I13" s="7" t="s">
        <v>7</v>
      </c>
      <c r="J13" s="11" t="s">
        <v>14</v>
      </c>
      <c r="K13" s="7" t="s">
        <v>11</v>
      </c>
      <c r="L13" s="7" t="s">
        <v>12</v>
      </c>
      <c r="M13" s="7" t="s">
        <v>13</v>
      </c>
      <c r="N13" s="7" t="s">
        <v>7</v>
      </c>
      <c r="O13" s="85"/>
      <c r="P13" s="71"/>
      <c r="Q13" s="71"/>
      <c r="R13" s="71"/>
    </row>
    <row r="14" spans="1:18" ht="15" x14ac:dyDescent="0.2">
      <c r="A14" s="13">
        <v>1</v>
      </c>
      <c r="B14" s="14" t="s">
        <v>21</v>
      </c>
      <c r="C14" s="15"/>
      <c r="D14" s="99">
        <v>30</v>
      </c>
      <c r="E14" s="16">
        <v>9</v>
      </c>
      <c r="F14" s="17">
        <f>IF(E14="", "", _xlfn.RANK.EQ(E14, E14:E19, 1))</f>
        <v>6</v>
      </c>
      <c r="G14" s="18" t="str">
        <f t="shared" ref="G14:G19" si="2">IF(OR(F14=1, F14=2, F14=3, F14=4, F14=5), E14, "")</f>
        <v/>
      </c>
      <c r="H14" s="75">
        <f>IF(SUM(G14:G19)=0, "", SUM(G14:G19))</f>
        <v>42.300000000000004</v>
      </c>
      <c r="I14" s="78">
        <f>IF(ISERROR(_xlfn.RANK.EQ(H14, $H$5:$H$163, 1)), "", _xlfn.RANK.EQ(H14, $H$5:$H$163, 1))</f>
        <v>3</v>
      </c>
      <c r="J14" s="19">
        <v>221</v>
      </c>
      <c r="K14" s="17">
        <f>IF(J14="", "", _xlfn.RANK.EQ(J14, J14:J19, 0))</f>
        <v>5</v>
      </c>
      <c r="L14" s="20">
        <f t="shared" ref="L14:L19" si="3">IF(OR(K14=1, K14=2, K14=3, K14=4, K14=5), J14, "")</f>
        <v>221</v>
      </c>
      <c r="M14" s="75">
        <f>IF(SUM(L14:L19)=0, "", SUM(L14:L19))</f>
        <v>1142</v>
      </c>
      <c r="N14" s="78">
        <f>IF(ISERROR(_xlfn.RANK.EQ(M14, $M$5:$M$163, 0)), "", _xlfn.RANK.EQ(M14, $M$5:$M$163, 0))</f>
        <v>1</v>
      </c>
      <c r="O14" s="86"/>
      <c r="P14" s="78" t="str">
        <f>IF(ISERROR(_xlfn.RANK.EQ(O14, $O$5:$O$155, 1)), "", _xlfn.RANK.EQ(O14, $O$5:$O$155, 1))</f>
        <v/>
      </c>
      <c r="Q14" s="81">
        <f>I14+N14</f>
        <v>4</v>
      </c>
      <c r="R14" s="78">
        <f>IF(ISERROR(_xlfn.RANK.EQ(Q14, $Q$5:$Q$163, 1)), "", _xlfn.RANK.EQ(Q14, $Q$5:$Q$163, 1))</f>
        <v>1</v>
      </c>
    </row>
    <row r="15" spans="1:18" ht="15" x14ac:dyDescent="0.2">
      <c r="A15" s="13">
        <v>2</v>
      </c>
      <c r="B15" s="14" t="s">
        <v>22</v>
      </c>
      <c r="C15" s="15"/>
      <c r="D15" s="100"/>
      <c r="E15" s="16">
        <v>8.1999999999999993</v>
      </c>
      <c r="F15" s="17">
        <f>IF(E15="", "", _xlfn.RANK.EQ(E15, E14:E19, 1))</f>
        <v>1</v>
      </c>
      <c r="G15" s="18">
        <f t="shared" si="2"/>
        <v>8.1999999999999993</v>
      </c>
      <c r="H15" s="76"/>
      <c r="I15" s="79"/>
      <c r="J15" s="19">
        <v>218</v>
      </c>
      <c r="K15" s="17">
        <f>IF(J15="", "", _xlfn.RANK.EQ(J15, J14:J19, 0))</f>
        <v>6</v>
      </c>
      <c r="L15" s="20" t="str">
        <f t="shared" si="3"/>
        <v/>
      </c>
      <c r="M15" s="76"/>
      <c r="N15" s="79"/>
      <c r="O15" s="87"/>
      <c r="P15" s="79"/>
      <c r="Q15" s="82"/>
      <c r="R15" s="79"/>
    </row>
    <row r="16" spans="1:18" ht="15" x14ac:dyDescent="0.2">
      <c r="A16" s="13">
        <v>3</v>
      </c>
      <c r="B16" s="14" t="s">
        <v>23</v>
      </c>
      <c r="C16" s="15"/>
      <c r="D16" s="100"/>
      <c r="E16" s="16">
        <v>8.3000000000000007</v>
      </c>
      <c r="F16" s="17">
        <f>IF(E16="", "", _xlfn.RANK.EQ(E16, E14:E19, 1))</f>
        <v>2</v>
      </c>
      <c r="G16" s="18">
        <f t="shared" si="2"/>
        <v>8.3000000000000007</v>
      </c>
      <c r="H16" s="76"/>
      <c r="I16" s="79"/>
      <c r="J16" s="19">
        <v>231</v>
      </c>
      <c r="K16" s="17">
        <f>IF(J16="", "", _xlfn.RANK.EQ(J16, J14:J19, 0))</f>
        <v>2</v>
      </c>
      <c r="L16" s="20">
        <f t="shared" si="3"/>
        <v>231</v>
      </c>
      <c r="M16" s="76"/>
      <c r="N16" s="79"/>
      <c r="O16" s="87"/>
      <c r="P16" s="79"/>
      <c r="Q16" s="82"/>
      <c r="R16" s="79"/>
    </row>
    <row r="17" spans="1:18" ht="15" x14ac:dyDescent="0.2">
      <c r="A17" s="13">
        <v>4</v>
      </c>
      <c r="B17" s="14" t="s">
        <v>24</v>
      </c>
      <c r="C17" s="15"/>
      <c r="D17" s="100"/>
      <c r="E17" s="16">
        <v>8.8000000000000007</v>
      </c>
      <c r="F17" s="17">
        <f>IF(E17="", "", _xlfn.RANK.EQ(E17, E14:E19, 1))</f>
        <v>5</v>
      </c>
      <c r="G17" s="18">
        <f t="shared" si="2"/>
        <v>8.8000000000000007</v>
      </c>
      <c r="H17" s="76"/>
      <c r="I17" s="79"/>
      <c r="J17" s="19">
        <v>228</v>
      </c>
      <c r="K17" s="17">
        <f>IF(J17="", "", _xlfn.RANK.EQ(J17, J14:J19, 0))</f>
        <v>3</v>
      </c>
      <c r="L17" s="20">
        <f t="shared" si="3"/>
        <v>228</v>
      </c>
      <c r="M17" s="76"/>
      <c r="N17" s="79"/>
      <c r="O17" s="87"/>
      <c r="P17" s="79"/>
      <c r="Q17" s="82"/>
      <c r="R17" s="79"/>
    </row>
    <row r="18" spans="1:18" ht="15" x14ac:dyDescent="0.2">
      <c r="A18" s="13">
        <v>5</v>
      </c>
      <c r="B18" s="14" t="s">
        <v>25</v>
      </c>
      <c r="C18" s="15"/>
      <c r="D18" s="100"/>
      <c r="E18" s="16">
        <v>8.4</v>
      </c>
      <c r="F18" s="17">
        <f>IF(E18="", "", _xlfn.RANK.EQ(E18, E14:E19, 1))</f>
        <v>3</v>
      </c>
      <c r="G18" s="18">
        <f t="shared" si="2"/>
        <v>8.4</v>
      </c>
      <c r="H18" s="76"/>
      <c r="I18" s="79"/>
      <c r="J18" s="19">
        <v>240</v>
      </c>
      <c r="K18" s="17">
        <f>IF(J18="", "", _xlfn.RANK.EQ(J18, J14:J19, 0))</f>
        <v>1</v>
      </c>
      <c r="L18" s="20">
        <f t="shared" si="3"/>
        <v>240</v>
      </c>
      <c r="M18" s="76"/>
      <c r="N18" s="79"/>
      <c r="O18" s="87"/>
      <c r="P18" s="79"/>
      <c r="Q18" s="82"/>
      <c r="R18" s="79"/>
    </row>
    <row r="19" spans="1:18" ht="15" x14ac:dyDescent="0.2">
      <c r="A19" s="13">
        <v>6</v>
      </c>
      <c r="B19" s="14" t="s">
        <v>26</v>
      </c>
      <c r="C19" s="15"/>
      <c r="D19" s="101"/>
      <c r="E19" s="16">
        <v>8.6</v>
      </c>
      <c r="F19" s="17">
        <f>IF(E19="", "", _xlfn.RANK.EQ(E19, E14:E19, 1))</f>
        <v>4</v>
      </c>
      <c r="G19" s="18">
        <f t="shared" si="2"/>
        <v>8.6</v>
      </c>
      <c r="H19" s="77"/>
      <c r="I19" s="80"/>
      <c r="J19" s="19">
        <v>222</v>
      </c>
      <c r="K19" s="17">
        <f>IF(J19="", "", _xlfn.RANK.EQ(J19, J14:J19, 0))</f>
        <v>4</v>
      </c>
      <c r="L19" s="20">
        <f t="shared" si="3"/>
        <v>222</v>
      </c>
      <c r="M19" s="77"/>
      <c r="N19" s="80"/>
      <c r="O19" s="88"/>
      <c r="P19" s="80"/>
      <c r="Q19" s="83"/>
      <c r="R19" s="80"/>
    </row>
    <row r="20" spans="1:18" ht="15" x14ac:dyDescent="0.2">
      <c r="A20" s="3"/>
      <c r="B20" s="4"/>
      <c r="C20" s="4"/>
      <c r="D20" s="4"/>
      <c r="E20" s="5"/>
      <c r="F20" s="6"/>
      <c r="G20" s="3"/>
      <c r="H20" s="3"/>
      <c r="I20" s="6"/>
      <c r="J20" s="5"/>
      <c r="K20" s="6"/>
      <c r="L20" s="3"/>
      <c r="M20" s="3"/>
      <c r="N20" s="6"/>
    </row>
    <row r="21" spans="1:18" ht="15" x14ac:dyDescent="0.2">
      <c r="A21" s="70" t="s">
        <v>1</v>
      </c>
      <c r="B21" s="89" t="s">
        <v>2</v>
      </c>
      <c r="C21" s="9"/>
      <c r="D21" s="89" t="s">
        <v>3</v>
      </c>
      <c r="E21" s="72" t="s">
        <v>4</v>
      </c>
      <c r="F21" s="73"/>
      <c r="G21" s="73"/>
      <c r="H21" s="73"/>
      <c r="I21" s="74"/>
      <c r="J21" s="72" t="s">
        <v>5</v>
      </c>
      <c r="K21" s="73"/>
      <c r="L21" s="73"/>
      <c r="M21" s="73"/>
      <c r="N21" s="74"/>
      <c r="O21" s="84" t="s">
        <v>6</v>
      </c>
      <c r="P21" s="70" t="s">
        <v>7</v>
      </c>
      <c r="Q21" s="70" t="s">
        <v>8</v>
      </c>
      <c r="R21" s="70" t="s">
        <v>9</v>
      </c>
    </row>
    <row r="22" spans="1:18" s="10" customFormat="1" ht="24" x14ac:dyDescent="0.2">
      <c r="A22" s="71"/>
      <c r="B22" s="90"/>
      <c r="C22" s="8"/>
      <c r="D22" s="90"/>
      <c r="E22" s="11" t="s">
        <v>10</v>
      </c>
      <c r="F22" s="7" t="s">
        <v>11</v>
      </c>
      <c r="G22" s="7" t="s">
        <v>12</v>
      </c>
      <c r="H22" s="7" t="s">
        <v>13</v>
      </c>
      <c r="I22" s="7" t="s">
        <v>7</v>
      </c>
      <c r="J22" s="11" t="s">
        <v>14</v>
      </c>
      <c r="K22" s="7" t="s">
        <v>11</v>
      </c>
      <c r="L22" s="7" t="s">
        <v>12</v>
      </c>
      <c r="M22" s="7" t="s">
        <v>13</v>
      </c>
      <c r="N22" s="7" t="s">
        <v>7</v>
      </c>
      <c r="O22" s="85"/>
      <c r="P22" s="71"/>
      <c r="Q22" s="71"/>
      <c r="R22" s="71"/>
    </row>
    <row r="23" spans="1:18" ht="15" x14ac:dyDescent="0.2">
      <c r="A23" s="13">
        <v>1</v>
      </c>
      <c r="B23" s="14" t="s">
        <v>27</v>
      </c>
      <c r="C23" s="15"/>
      <c r="D23" s="96" t="s">
        <v>28</v>
      </c>
      <c r="E23" s="16">
        <v>9.3000000000000007</v>
      </c>
      <c r="F23" s="17">
        <f>IF(E23="", "", _xlfn.RANK.EQ(E23, E23:E28, 1))</f>
        <v>4</v>
      </c>
      <c r="G23" s="18">
        <f>IF(OR(F23=1, F23=2, F23=3, F23=4, F23=5), E23, "")</f>
        <v>9.3000000000000007</v>
      </c>
      <c r="H23" s="75">
        <f>IF(SUM(G23:G28)=0, "", SUM(G23:G28))</f>
        <v>46</v>
      </c>
      <c r="I23" s="78">
        <f>IF(ISERROR(_xlfn.RANK.EQ(H23, $H$5:$H$163, 1)), "", _xlfn.RANK.EQ(H23, $H$5:$H$163, 1))</f>
        <v>14</v>
      </c>
      <c r="J23" s="19">
        <v>192</v>
      </c>
      <c r="K23" s="17">
        <f>IF(J23="", "", _xlfn.RANK.EQ(J23, J23:J28, 0))</f>
        <v>4</v>
      </c>
      <c r="L23" s="20">
        <f t="shared" ref="L23:L28" si="4">IF(OR(K23=1, K23=2, K23=3, K23=4, K23=5), J23, "")</f>
        <v>192</v>
      </c>
      <c r="M23" s="75">
        <f>IF(SUM(L23:L28)=0, "", SUM(L23:L28))</f>
        <v>1012</v>
      </c>
      <c r="N23" s="78">
        <f>IF(ISERROR(_xlfn.RANK.EQ(M23, $M$5:$M$163, 0)), "", _xlfn.RANK.EQ(M23, $M$5:$M$163, 0))</f>
        <v>15</v>
      </c>
      <c r="O23" s="86"/>
      <c r="P23" s="78" t="str">
        <f>IF(ISERROR(_xlfn.RANK.EQ(O23, $O$5:$O$155, 1)), "", _xlfn.RANK.EQ(O23, $O$5:$O$155, 1))</f>
        <v/>
      </c>
      <c r="Q23" s="81">
        <f>I23+N23</f>
        <v>29</v>
      </c>
      <c r="R23" s="78">
        <f>IF(ISERROR(_xlfn.RANK.EQ(Q23, $Q$5:$Q$163, 1)), "", _xlfn.RANK.EQ(Q23, $Q$5:$Q$163, 1))</f>
        <v>14</v>
      </c>
    </row>
    <row r="24" spans="1:18" ht="15" x14ac:dyDescent="0.2">
      <c r="A24" s="13">
        <v>2</v>
      </c>
      <c r="B24" s="14" t="s">
        <v>29</v>
      </c>
      <c r="C24" s="15"/>
      <c r="D24" s="97"/>
      <c r="E24" s="16">
        <v>8.9</v>
      </c>
      <c r="F24" s="17">
        <f>IF(E24="", "", _xlfn.RANK.EQ(E24, E23:E28, 1))</f>
        <v>1</v>
      </c>
      <c r="G24" s="18">
        <f>IF(OR(F24=1, F24=2, F24=3, F24=4, F24=5), E24, "")</f>
        <v>8.9</v>
      </c>
      <c r="H24" s="76"/>
      <c r="I24" s="79"/>
      <c r="J24" s="19">
        <v>189</v>
      </c>
      <c r="K24" s="17">
        <f>IF(J24="", "", _xlfn.RANK.EQ(J24, J23:J28, 0))</f>
        <v>5</v>
      </c>
      <c r="L24" s="20">
        <f t="shared" si="4"/>
        <v>189</v>
      </c>
      <c r="M24" s="76"/>
      <c r="N24" s="79"/>
      <c r="O24" s="87"/>
      <c r="P24" s="79"/>
      <c r="Q24" s="82"/>
      <c r="R24" s="79"/>
    </row>
    <row r="25" spans="1:18" ht="15" x14ac:dyDescent="0.2">
      <c r="A25" s="13">
        <v>3</v>
      </c>
      <c r="B25" s="14" t="s">
        <v>30</v>
      </c>
      <c r="C25" s="15"/>
      <c r="D25" s="97"/>
      <c r="E25" s="16">
        <v>8.9</v>
      </c>
      <c r="F25" s="17">
        <f>IF(E25="", "", _xlfn.RANK.EQ(E25, E23:E28, 1))</f>
        <v>1</v>
      </c>
      <c r="G25" s="18">
        <f>IF(OR(F25=1, F25=2, F25=3, F25=4, F25=5), E25, "")</f>
        <v>8.9</v>
      </c>
      <c r="H25" s="76"/>
      <c r="I25" s="79"/>
      <c r="J25" s="19">
        <v>203</v>
      </c>
      <c r="K25" s="17">
        <f>IF(J25="", "", _xlfn.RANK.EQ(J25, J23:J28, 0))</f>
        <v>2</v>
      </c>
      <c r="L25" s="20">
        <f t="shared" si="4"/>
        <v>203</v>
      </c>
      <c r="M25" s="76"/>
      <c r="N25" s="79"/>
      <c r="O25" s="87"/>
      <c r="P25" s="79"/>
      <c r="Q25" s="82"/>
      <c r="R25" s="79"/>
    </row>
    <row r="26" spans="1:18" ht="15" x14ac:dyDescent="0.2">
      <c r="A26" s="13">
        <v>4</v>
      </c>
      <c r="B26" s="14" t="s">
        <v>31</v>
      </c>
      <c r="C26" s="15"/>
      <c r="D26" s="97"/>
      <c r="E26" s="16">
        <v>9.1999999999999993</v>
      </c>
      <c r="F26" s="17">
        <f>IF(E26="", "", _xlfn.RANK.EQ(E26, E23:E28, 1))</f>
        <v>3</v>
      </c>
      <c r="G26" s="18">
        <f>IF(OR(F26=1, F26=2, F26=3, F26=4, F26=5), E26, "")</f>
        <v>9.1999999999999993</v>
      </c>
      <c r="H26" s="76"/>
      <c r="I26" s="79"/>
      <c r="J26" s="19">
        <v>225</v>
      </c>
      <c r="K26" s="17">
        <f>IF(J26="", "", _xlfn.RANK.EQ(J26, J23:J28, 0))</f>
        <v>1</v>
      </c>
      <c r="L26" s="20">
        <f t="shared" si="4"/>
        <v>225</v>
      </c>
      <c r="M26" s="76"/>
      <c r="N26" s="79"/>
      <c r="O26" s="87"/>
      <c r="P26" s="79"/>
      <c r="Q26" s="82"/>
      <c r="R26" s="79"/>
    </row>
    <row r="27" spans="1:18" ht="15" x14ac:dyDescent="0.2">
      <c r="A27" s="13">
        <v>5</v>
      </c>
      <c r="B27" s="14" t="s">
        <v>32</v>
      </c>
      <c r="C27" s="15"/>
      <c r="D27" s="97"/>
      <c r="E27" s="16">
        <v>9.6999999999999993</v>
      </c>
      <c r="F27" s="17">
        <f>IF(E27="", "", _xlfn.RANK.EQ(E27, E23:E28, 1))</f>
        <v>5</v>
      </c>
      <c r="G27" s="18">
        <f>IF(OR(F27=1, F27=2, F27=3, F27=4, F27=5), E27, "")</f>
        <v>9.6999999999999993</v>
      </c>
      <c r="H27" s="76"/>
      <c r="I27" s="79"/>
      <c r="J27" s="19">
        <v>203</v>
      </c>
      <c r="K27" s="17">
        <f>IF(J27="", "", _xlfn.RANK.EQ(J27, J23:J28, 0))</f>
        <v>2</v>
      </c>
      <c r="L27" s="20">
        <f t="shared" si="4"/>
        <v>203</v>
      </c>
      <c r="M27" s="76"/>
      <c r="N27" s="79"/>
      <c r="O27" s="87"/>
      <c r="P27" s="79"/>
      <c r="Q27" s="82"/>
      <c r="R27" s="79"/>
    </row>
    <row r="28" spans="1:18" ht="15" x14ac:dyDescent="0.2">
      <c r="A28" s="13">
        <v>6</v>
      </c>
      <c r="B28" s="14" t="s">
        <v>33</v>
      </c>
      <c r="C28" s="15"/>
      <c r="D28" s="98"/>
      <c r="E28" s="16">
        <v>9.6999999999999993</v>
      </c>
      <c r="F28" s="17">
        <f>IF(E28="", "", _xlfn.RANK.EQ(E28, E23:E28, 1))</f>
        <v>5</v>
      </c>
      <c r="G28" s="18"/>
      <c r="H28" s="77"/>
      <c r="I28" s="80"/>
      <c r="J28" s="19">
        <v>176</v>
      </c>
      <c r="K28" s="17">
        <f>IF(J28="", "", _xlfn.RANK.EQ(J28, J23:J28, 0))</f>
        <v>6</v>
      </c>
      <c r="L28" s="20" t="str">
        <f t="shared" si="4"/>
        <v/>
      </c>
      <c r="M28" s="77"/>
      <c r="N28" s="80"/>
      <c r="O28" s="88"/>
      <c r="P28" s="80"/>
      <c r="Q28" s="83"/>
      <c r="R28" s="80"/>
    </row>
    <row r="29" spans="1:18" ht="15" x14ac:dyDescent="0.2">
      <c r="A29" s="3"/>
      <c r="B29" s="4"/>
      <c r="C29" s="4"/>
      <c r="D29" s="4"/>
      <c r="E29" s="5"/>
      <c r="F29" s="6"/>
      <c r="G29" s="3"/>
      <c r="H29" s="3"/>
      <c r="I29" s="6"/>
      <c r="J29" s="5"/>
      <c r="K29" s="6"/>
      <c r="L29" s="3"/>
      <c r="M29" s="3"/>
      <c r="N29" s="6"/>
    </row>
    <row r="30" spans="1:18" ht="15" x14ac:dyDescent="0.2">
      <c r="A30" s="70" t="s">
        <v>1</v>
      </c>
      <c r="B30" s="89" t="s">
        <v>2</v>
      </c>
      <c r="C30" s="9"/>
      <c r="D30" s="89" t="s">
        <v>3</v>
      </c>
      <c r="E30" s="72" t="s">
        <v>4</v>
      </c>
      <c r="F30" s="73"/>
      <c r="G30" s="73"/>
      <c r="H30" s="73"/>
      <c r="I30" s="74"/>
      <c r="J30" s="72" t="s">
        <v>5</v>
      </c>
      <c r="K30" s="73"/>
      <c r="L30" s="73"/>
      <c r="M30" s="73"/>
      <c r="N30" s="74"/>
      <c r="O30" s="84" t="s">
        <v>6</v>
      </c>
      <c r="P30" s="70" t="s">
        <v>7</v>
      </c>
      <c r="Q30" s="70" t="s">
        <v>8</v>
      </c>
      <c r="R30" s="70" t="s">
        <v>9</v>
      </c>
    </row>
    <row r="31" spans="1:18" s="10" customFormat="1" ht="24" x14ac:dyDescent="0.2">
      <c r="A31" s="71"/>
      <c r="B31" s="90"/>
      <c r="C31" s="8"/>
      <c r="D31" s="90"/>
      <c r="E31" s="11" t="s">
        <v>10</v>
      </c>
      <c r="F31" s="7" t="s">
        <v>11</v>
      </c>
      <c r="G31" s="7" t="s">
        <v>12</v>
      </c>
      <c r="H31" s="7" t="s">
        <v>13</v>
      </c>
      <c r="I31" s="7" t="s">
        <v>7</v>
      </c>
      <c r="J31" s="11" t="s">
        <v>14</v>
      </c>
      <c r="K31" s="7" t="s">
        <v>11</v>
      </c>
      <c r="L31" s="7" t="s">
        <v>12</v>
      </c>
      <c r="M31" s="7" t="s">
        <v>13</v>
      </c>
      <c r="N31" s="7" t="s">
        <v>7</v>
      </c>
      <c r="O31" s="85"/>
      <c r="P31" s="71"/>
      <c r="Q31" s="71"/>
      <c r="R31" s="71"/>
    </row>
    <row r="32" spans="1:18" ht="15" x14ac:dyDescent="0.2">
      <c r="A32" s="13">
        <v>1</v>
      </c>
      <c r="B32" s="14" t="s">
        <v>34</v>
      </c>
      <c r="C32" s="15"/>
      <c r="D32" s="99">
        <v>22</v>
      </c>
      <c r="E32" s="16">
        <v>9.4</v>
      </c>
      <c r="F32" s="17">
        <f>IF(E32="", "", _xlfn.RANK.EQ(E32, E32:E37, 1))</f>
        <v>5</v>
      </c>
      <c r="G32" s="18">
        <f t="shared" ref="G32:G37" si="5">IF(OR(F32=1, F32=2, F32=3, F32=4, F32=5), E32, "")</f>
        <v>9.4</v>
      </c>
      <c r="H32" s="75">
        <f>IF(SUM(G32:G37)=0, "", SUM(G32:G37))</f>
        <v>44.5</v>
      </c>
      <c r="I32" s="78">
        <f>IF(ISERROR(_xlfn.RANK.EQ(H32, $H$5:$H$163, 1)), "", _xlfn.RANK.EQ(H32, $H$5:$H$163, 1))</f>
        <v>7</v>
      </c>
      <c r="J32" s="19">
        <v>202</v>
      </c>
      <c r="K32" s="17">
        <f>IF(J32="", "", _xlfn.RANK.EQ(J32, J32:J37, 0))</f>
        <v>4</v>
      </c>
      <c r="L32" s="20">
        <f t="shared" ref="L32:L37" si="6">IF(OR(K32=1, K32=2, K32=3, K32=4, K32=5), J32, "")</f>
        <v>202</v>
      </c>
      <c r="M32" s="75">
        <f>IF(SUM(L32:L37)=0, "", SUM(L32:L37))</f>
        <v>1036</v>
      </c>
      <c r="N32" s="78">
        <f>IF(ISERROR(_xlfn.RANK.EQ(M32, $M$5:$M$163, 0)), "", _xlfn.RANK.EQ(M32, $M$5:$M$163, 0))</f>
        <v>13</v>
      </c>
      <c r="O32" s="86"/>
      <c r="P32" s="78" t="str">
        <f>IF(ISERROR(_xlfn.RANK.EQ(O32, $O$5:$O$155, 1)), "", _xlfn.RANK.EQ(O32, $O$5:$O$155, 1))</f>
        <v/>
      </c>
      <c r="Q32" s="81">
        <f>I32+N32</f>
        <v>20</v>
      </c>
      <c r="R32" s="78">
        <f>IF(ISERROR(_xlfn.RANK.EQ(Q32, $Q$5:$Q$163, 1)), "", _xlfn.RANK.EQ(Q32, $Q$5:$Q$163, 1))</f>
        <v>10</v>
      </c>
    </row>
    <row r="33" spans="1:18" ht="15" x14ac:dyDescent="0.2">
      <c r="A33" s="13">
        <v>2</v>
      </c>
      <c r="B33" s="14" t="s">
        <v>35</v>
      </c>
      <c r="C33" s="15"/>
      <c r="D33" s="100"/>
      <c r="E33" s="16">
        <v>8.6</v>
      </c>
      <c r="F33" s="17">
        <f>IF(E33="", "", _xlfn.RANK.EQ(E33, E32:E37, 1))</f>
        <v>1</v>
      </c>
      <c r="G33" s="18">
        <f t="shared" si="5"/>
        <v>8.6</v>
      </c>
      <c r="H33" s="76"/>
      <c r="I33" s="79"/>
      <c r="J33" s="19">
        <v>196</v>
      </c>
      <c r="K33" s="17">
        <f>IF(J33="", "", _xlfn.RANK.EQ(J33, J32:J37, 0))</f>
        <v>6</v>
      </c>
      <c r="L33" s="20" t="str">
        <f t="shared" si="6"/>
        <v/>
      </c>
      <c r="M33" s="76"/>
      <c r="N33" s="79"/>
      <c r="O33" s="87"/>
      <c r="P33" s="79"/>
      <c r="Q33" s="82"/>
      <c r="R33" s="79"/>
    </row>
    <row r="34" spans="1:18" ht="15" x14ac:dyDescent="0.2">
      <c r="A34" s="13">
        <v>3</v>
      </c>
      <c r="B34" s="14" t="s">
        <v>36</v>
      </c>
      <c r="C34" s="15"/>
      <c r="D34" s="100"/>
      <c r="E34" s="16">
        <v>9.9</v>
      </c>
      <c r="F34" s="17">
        <f>IF(E34="", "", _xlfn.RANK.EQ(E34, E32:E37, 1))</f>
        <v>6</v>
      </c>
      <c r="G34" s="18" t="str">
        <f t="shared" si="5"/>
        <v/>
      </c>
      <c r="H34" s="76"/>
      <c r="I34" s="79"/>
      <c r="J34" s="19">
        <v>206</v>
      </c>
      <c r="K34" s="17">
        <f>IF(J34="", "", _xlfn.RANK.EQ(J34, J32:J37, 0))</f>
        <v>3</v>
      </c>
      <c r="L34" s="20">
        <f t="shared" si="6"/>
        <v>206</v>
      </c>
      <c r="M34" s="76"/>
      <c r="N34" s="79"/>
      <c r="O34" s="87"/>
      <c r="P34" s="79"/>
      <c r="Q34" s="82"/>
      <c r="R34" s="79"/>
    </row>
    <row r="35" spans="1:18" ht="15" x14ac:dyDescent="0.2">
      <c r="A35" s="13">
        <v>4</v>
      </c>
      <c r="B35" s="14" t="s">
        <v>37</v>
      </c>
      <c r="C35" s="15"/>
      <c r="D35" s="100"/>
      <c r="E35" s="16">
        <v>9</v>
      </c>
      <c r="F35" s="17">
        <f>IF(E35="", "", _xlfn.RANK.EQ(E35, E32:E37, 1))</f>
        <v>4</v>
      </c>
      <c r="G35" s="18">
        <f t="shared" si="5"/>
        <v>9</v>
      </c>
      <c r="H35" s="76"/>
      <c r="I35" s="79"/>
      <c r="J35" s="19">
        <v>197</v>
      </c>
      <c r="K35" s="17">
        <f>IF(J35="", "", _xlfn.RANK.EQ(J35, J32:J37, 0))</f>
        <v>5</v>
      </c>
      <c r="L35" s="20">
        <f t="shared" si="6"/>
        <v>197</v>
      </c>
      <c r="M35" s="76"/>
      <c r="N35" s="79"/>
      <c r="O35" s="87"/>
      <c r="P35" s="79"/>
      <c r="Q35" s="82"/>
      <c r="R35" s="79"/>
    </row>
    <row r="36" spans="1:18" ht="15" x14ac:dyDescent="0.2">
      <c r="A36" s="13">
        <v>5</v>
      </c>
      <c r="B36" s="14" t="s">
        <v>38</v>
      </c>
      <c r="C36" s="15"/>
      <c r="D36" s="100"/>
      <c r="E36" s="16">
        <v>8.6999999999999993</v>
      </c>
      <c r="F36" s="17">
        <f>IF(E36="", "", _xlfn.RANK.EQ(E36, E32:E37, 1))</f>
        <v>2</v>
      </c>
      <c r="G36" s="18">
        <f t="shared" si="5"/>
        <v>8.6999999999999993</v>
      </c>
      <c r="H36" s="76"/>
      <c r="I36" s="79"/>
      <c r="J36" s="19">
        <v>215</v>
      </c>
      <c r="K36" s="17">
        <f>IF(J36="", "", _xlfn.RANK.EQ(J36, J32:J37, 0))</f>
        <v>2</v>
      </c>
      <c r="L36" s="20">
        <f t="shared" si="6"/>
        <v>215</v>
      </c>
      <c r="M36" s="76"/>
      <c r="N36" s="79"/>
      <c r="O36" s="87"/>
      <c r="P36" s="79"/>
      <c r="Q36" s="82"/>
      <c r="R36" s="79"/>
    </row>
    <row r="37" spans="1:18" ht="15" x14ac:dyDescent="0.2">
      <c r="A37" s="13">
        <v>6</v>
      </c>
      <c r="B37" s="14" t="s">
        <v>39</v>
      </c>
      <c r="C37" s="15"/>
      <c r="D37" s="101"/>
      <c r="E37" s="16">
        <v>8.8000000000000007</v>
      </c>
      <c r="F37" s="17">
        <f>IF(E37="", "", _xlfn.RANK.EQ(E37, E32:E37, 1))</f>
        <v>3</v>
      </c>
      <c r="G37" s="18">
        <f t="shared" si="5"/>
        <v>8.8000000000000007</v>
      </c>
      <c r="H37" s="77"/>
      <c r="I37" s="80"/>
      <c r="J37" s="19">
        <v>216</v>
      </c>
      <c r="K37" s="17">
        <f>IF(J37="", "", _xlfn.RANK.EQ(J37, J32:J37, 0))</f>
        <v>1</v>
      </c>
      <c r="L37" s="20">
        <f t="shared" si="6"/>
        <v>216</v>
      </c>
      <c r="M37" s="77"/>
      <c r="N37" s="80"/>
      <c r="O37" s="88"/>
      <c r="P37" s="80"/>
      <c r="Q37" s="83"/>
      <c r="R37" s="80"/>
    </row>
    <row r="38" spans="1:18" ht="15" x14ac:dyDescent="0.2">
      <c r="A38" s="3"/>
      <c r="B38" s="4"/>
      <c r="C38" s="4"/>
      <c r="D38" s="4"/>
      <c r="E38" s="5"/>
      <c r="F38" s="6"/>
      <c r="G38" s="3"/>
      <c r="H38" s="3"/>
      <c r="I38" s="6"/>
      <c r="J38" s="5"/>
      <c r="K38" s="6"/>
      <c r="L38" s="3"/>
      <c r="M38" s="3"/>
      <c r="N38" s="6"/>
    </row>
    <row r="39" spans="1:18" ht="15" x14ac:dyDescent="0.2">
      <c r="A39" s="70" t="s">
        <v>1</v>
      </c>
      <c r="B39" s="89" t="s">
        <v>2</v>
      </c>
      <c r="C39" s="9"/>
      <c r="D39" s="89" t="s">
        <v>3</v>
      </c>
      <c r="E39" s="72" t="s">
        <v>4</v>
      </c>
      <c r="F39" s="73"/>
      <c r="G39" s="73"/>
      <c r="H39" s="73"/>
      <c r="I39" s="74"/>
      <c r="J39" s="72" t="s">
        <v>5</v>
      </c>
      <c r="K39" s="73"/>
      <c r="L39" s="73"/>
      <c r="M39" s="73"/>
      <c r="N39" s="74"/>
      <c r="O39" s="84" t="s">
        <v>6</v>
      </c>
      <c r="P39" s="70" t="s">
        <v>7</v>
      </c>
      <c r="Q39" s="70" t="s">
        <v>8</v>
      </c>
      <c r="R39" s="70" t="s">
        <v>9</v>
      </c>
    </row>
    <row r="40" spans="1:18" s="10" customFormat="1" ht="24" x14ac:dyDescent="0.2">
      <c r="A40" s="71"/>
      <c r="B40" s="90"/>
      <c r="C40" s="8"/>
      <c r="D40" s="90"/>
      <c r="E40" s="11" t="s">
        <v>10</v>
      </c>
      <c r="F40" s="7" t="s">
        <v>11</v>
      </c>
      <c r="G40" s="7" t="s">
        <v>12</v>
      </c>
      <c r="H40" s="7" t="s">
        <v>13</v>
      </c>
      <c r="I40" s="7" t="s">
        <v>7</v>
      </c>
      <c r="J40" s="11" t="s">
        <v>14</v>
      </c>
      <c r="K40" s="7" t="s">
        <v>11</v>
      </c>
      <c r="L40" s="7" t="s">
        <v>12</v>
      </c>
      <c r="M40" s="7" t="s">
        <v>13</v>
      </c>
      <c r="N40" s="7" t="s">
        <v>7</v>
      </c>
      <c r="O40" s="85"/>
      <c r="P40" s="71"/>
      <c r="Q40" s="71"/>
      <c r="R40" s="71"/>
    </row>
    <row r="41" spans="1:18" ht="15" x14ac:dyDescent="0.2">
      <c r="A41" s="13">
        <v>1</v>
      </c>
      <c r="B41" s="14" t="s">
        <v>40</v>
      </c>
      <c r="C41" s="15"/>
      <c r="D41" s="99">
        <v>31</v>
      </c>
      <c r="E41" s="16">
        <v>8.5</v>
      </c>
      <c r="F41" s="17">
        <f>IF(E41="", "", _xlfn.RANK.EQ(E41, E41:E46, 1))</f>
        <v>2</v>
      </c>
      <c r="G41" s="18">
        <f t="shared" ref="G41:G46" si="7">IF(OR(F41=1, F41=2, F41=3, F41=4, F41=5), E41, "")</f>
        <v>8.5</v>
      </c>
      <c r="H41" s="75">
        <f>IF(SUM(G41:G46)=0, "", SUM(G41:G46))</f>
        <v>43</v>
      </c>
      <c r="I41" s="78">
        <f>IF(ISERROR(_xlfn.RANK.EQ(H41, $H$5:$H$163, 1)), "", _xlfn.RANK.EQ(H41, $H$5:$H$163, 1))</f>
        <v>5</v>
      </c>
      <c r="J41" s="19">
        <v>211</v>
      </c>
      <c r="K41" s="17">
        <f>IF(J41="", "", _xlfn.RANK.EQ(J41, J41:J46, 0))</f>
        <v>3</v>
      </c>
      <c r="L41" s="20">
        <f t="shared" ref="L41:L46" si="8">IF(OR(K41=1, K41=2, K41=3, K41=4, K41=5), J41, "")</f>
        <v>211</v>
      </c>
      <c r="M41" s="75">
        <f>IF(SUM(L41:L46)=0, "", SUM(L41:L46))</f>
        <v>1073</v>
      </c>
      <c r="N41" s="78">
        <f>IF(ISERROR(_xlfn.RANK.EQ(M41, $M$5:$M$163, 0)), "", _xlfn.RANK.EQ(M41, $M$5:$M$163, 0))</f>
        <v>7</v>
      </c>
      <c r="O41" s="86"/>
      <c r="P41" s="78" t="str">
        <f>IF(ISERROR(_xlfn.RANK.EQ(O41, $O$5:$O$155, 1)), "", _xlfn.RANK.EQ(O41, $O$5:$O$155, 1))</f>
        <v/>
      </c>
      <c r="Q41" s="81">
        <f>I41+N41</f>
        <v>12</v>
      </c>
      <c r="R41" s="78">
        <f>IF(ISERROR(_xlfn.RANK.EQ(Q41, $Q$5:$Q$163, 1)), "", _xlfn.RANK.EQ(Q41, $Q$5:$Q$163, 1))</f>
        <v>5</v>
      </c>
    </row>
    <row r="42" spans="1:18" ht="15" x14ac:dyDescent="0.2">
      <c r="A42" s="13">
        <v>2</v>
      </c>
      <c r="B42" s="14" t="s">
        <v>41</v>
      </c>
      <c r="C42" s="15"/>
      <c r="D42" s="100"/>
      <c r="E42" s="16">
        <v>8.5</v>
      </c>
      <c r="F42" s="17">
        <f>IF(E42="", "", _xlfn.RANK.EQ(E42, E41:E46, 1))</f>
        <v>2</v>
      </c>
      <c r="G42" s="18">
        <f t="shared" si="7"/>
        <v>8.5</v>
      </c>
      <c r="H42" s="76"/>
      <c r="I42" s="79"/>
      <c r="J42" s="19">
        <v>194</v>
      </c>
      <c r="K42" s="17">
        <f>IF(J42="", "", _xlfn.RANK.EQ(J42, J41:J46, 0))</f>
        <v>6</v>
      </c>
      <c r="L42" s="20" t="str">
        <f t="shared" si="8"/>
        <v/>
      </c>
      <c r="M42" s="76"/>
      <c r="N42" s="79"/>
      <c r="O42" s="87"/>
      <c r="P42" s="79"/>
      <c r="Q42" s="82"/>
      <c r="R42" s="79"/>
    </row>
    <row r="43" spans="1:18" ht="15" x14ac:dyDescent="0.2">
      <c r="A43" s="13">
        <v>3</v>
      </c>
      <c r="B43" s="14" t="s">
        <v>42</v>
      </c>
      <c r="C43" s="15"/>
      <c r="D43" s="100"/>
      <c r="E43" s="16">
        <v>8.6</v>
      </c>
      <c r="F43" s="17">
        <f>IF(E43="", "", _xlfn.RANK.EQ(E43, E41:E46, 1))</f>
        <v>4</v>
      </c>
      <c r="G43" s="18">
        <f t="shared" si="7"/>
        <v>8.6</v>
      </c>
      <c r="H43" s="76"/>
      <c r="I43" s="79"/>
      <c r="J43" s="19">
        <v>206</v>
      </c>
      <c r="K43" s="17">
        <f>IF(J43="", "", _xlfn.RANK.EQ(J43, J41:J46, 0))</f>
        <v>4</v>
      </c>
      <c r="L43" s="20">
        <f t="shared" si="8"/>
        <v>206</v>
      </c>
      <c r="M43" s="76"/>
      <c r="N43" s="79"/>
      <c r="O43" s="87"/>
      <c r="P43" s="79"/>
      <c r="Q43" s="82"/>
      <c r="R43" s="79"/>
    </row>
    <row r="44" spans="1:18" ht="15" x14ac:dyDescent="0.2">
      <c r="A44" s="13">
        <v>4</v>
      </c>
      <c r="B44" s="14" t="s">
        <v>43</v>
      </c>
      <c r="C44" s="15"/>
      <c r="D44" s="100"/>
      <c r="E44" s="16">
        <v>9.1</v>
      </c>
      <c r="F44" s="17">
        <f>IF(E44="", "", _xlfn.RANK.EQ(E44, E41:E46, 1))</f>
        <v>6</v>
      </c>
      <c r="G44" s="18" t="str">
        <f t="shared" si="7"/>
        <v/>
      </c>
      <c r="H44" s="76"/>
      <c r="I44" s="79"/>
      <c r="J44" s="19">
        <v>195</v>
      </c>
      <c r="K44" s="17">
        <f>IF(J44="", "", _xlfn.RANK.EQ(J44, J41:J46, 0))</f>
        <v>5</v>
      </c>
      <c r="L44" s="20">
        <f t="shared" si="8"/>
        <v>195</v>
      </c>
      <c r="M44" s="76"/>
      <c r="N44" s="79"/>
      <c r="O44" s="87"/>
      <c r="P44" s="79"/>
      <c r="Q44" s="82"/>
      <c r="R44" s="79"/>
    </row>
    <row r="45" spans="1:18" ht="15" x14ac:dyDescent="0.2">
      <c r="A45" s="13">
        <v>5</v>
      </c>
      <c r="B45" s="14" t="s">
        <v>44</v>
      </c>
      <c r="C45" s="15"/>
      <c r="D45" s="100"/>
      <c r="E45" s="16">
        <v>9</v>
      </c>
      <c r="F45" s="17">
        <f>IF(E45="", "", _xlfn.RANK.EQ(E45, E41:E46, 1))</f>
        <v>5</v>
      </c>
      <c r="G45" s="18">
        <f t="shared" si="7"/>
        <v>9</v>
      </c>
      <c r="H45" s="76"/>
      <c r="I45" s="79"/>
      <c r="J45" s="19">
        <v>216</v>
      </c>
      <c r="K45" s="17">
        <f>IF(J45="", "", _xlfn.RANK.EQ(J45, J41:J46, 0))</f>
        <v>2</v>
      </c>
      <c r="L45" s="20">
        <f t="shared" si="8"/>
        <v>216</v>
      </c>
      <c r="M45" s="76"/>
      <c r="N45" s="79"/>
      <c r="O45" s="87"/>
      <c r="P45" s="79"/>
      <c r="Q45" s="82"/>
      <c r="R45" s="79"/>
    </row>
    <row r="46" spans="1:18" ht="15" x14ac:dyDescent="0.2">
      <c r="A46" s="13">
        <v>6</v>
      </c>
      <c r="B46" s="14" t="s">
        <v>45</v>
      </c>
      <c r="C46" s="15"/>
      <c r="D46" s="101"/>
      <c r="E46" s="16">
        <v>8.4</v>
      </c>
      <c r="F46" s="17">
        <f>IF(E46="", "", _xlfn.RANK.EQ(E46, E41:E46, 1))</f>
        <v>1</v>
      </c>
      <c r="G46" s="18">
        <f t="shared" si="7"/>
        <v>8.4</v>
      </c>
      <c r="H46" s="77"/>
      <c r="I46" s="80"/>
      <c r="J46" s="19">
        <v>245</v>
      </c>
      <c r="K46" s="17">
        <f>IF(J46="", "", _xlfn.RANK.EQ(J46, J41:J46, 0))</f>
        <v>1</v>
      </c>
      <c r="L46" s="20">
        <f t="shared" si="8"/>
        <v>245</v>
      </c>
      <c r="M46" s="77"/>
      <c r="N46" s="80"/>
      <c r="O46" s="88"/>
      <c r="P46" s="80"/>
      <c r="Q46" s="83"/>
      <c r="R46" s="80"/>
    </row>
    <row r="47" spans="1:18" ht="15" x14ac:dyDescent="0.2">
      <c r="A47" s="3"/>
      <c r="B47" s="4"/>
      <c r="C47" s="4"/>
      <c r="D47" s="4"/>
      <c r="E47" s="5"/>
      <c r="F47" s="6"/>
      <c r="G47" s="3"/>
      <c r="H47" s="3"/>
      <c r="I47" s="6"/>
      <c r="J47" s="5"/>
      <c r="K47" s="6"/>
      <c r="L47" s="3"/>
      <c r="M47" s="3"/>
      <c r="N47" s="6"/>
    </row>
    <row r="48" spans="1:18" ht="15" x14ac:dyDescent="0.2">
      <c r="A48" s="70" t="s">
        <v>1</v>
      </c>
      <c r="B48" s="89" t="s">
        <v>2</v>
      </c>
      <c r="C48" s="9"/>
      <c r="D48" s="89" t="s">
        <v>3</v>
      </c>
      <c r="E48" s="72" t="s">
        <v>4</v>
      </c>
      <c r="F48" s="73"/>
      <c r="G48" s="73"/>
      <c r="H48" s="73"/>
      <c r="I48" s="74"/>
      <c r="J48" s="72" t="s">
        <v>5</v>
      </c>
      <c r="K48" s="73"/>
      <c r="L48" s="73"/>
      <c r="M48" s="73"/>
      <c r="N48" s="74"/>
      <c r="O48" s="84" t="s">
        <v>6</v>
      </c>
      <c r="P48" s="70" t="s">
        <v>7</v>
      </c>
      <c r="Q48" s="70" t="s">
        <v>8</v>
      </c>
      <c r="R48" s="70" t="s">
        <v>9</v>
      </c>
    </row>
    <row r="49" spans="1:18" s="10" customFormat="1" ht="24" x14ac:dyDescent="0.2">
      <c r="A49" s="71"/>
      <c r="B49" s="90"/>
      <c r="C49" s="8"/>
      <c r="D49" s="90"/>
      <c r="E49" s="11" t="s">
        <v>10</v>
      </c>
      <c r="F49" s="7" t="s">
        <v>11</v>
      </c>
      <c r="G49" s="7" t="s">
        <v>12</v>
      </c>
      <c r="H49" s="7" t="s">
        <v>13</v>
      </c>
      <c r="I49" s="7" t="s">
        <v>7</v>
      </c>
      <c r="J49" s="11" t="s">
        <v>14</v>
      </c>
      <c r="K49" s="7" t="s">
        <v>11</v>
      </c>
      <c r="L49" s="7" t="s">
        <v>12</v>
      </c>
      <c r="M49" s="7" t="s">
        <v>13</v>
      </c>
      <c r="N49" s="7" t="s">
        <v>7</v>
      </c>
      <c r="O49" s="85"/>
      <c r="P49" s="71"/>
      <c r="Q49" s="71"/>
      <c r="R49" s="71"/>
    </row>
    <row r="50" spans="1:18" ht="15" x14ac:dyDescent="0.2">
      <c r="A50" s="13">
        <v>1</v>
      </c>
      <c r="B50" s="14" t="s">
        <v>46</v>
      </c>
      <c r="C50" s="15"/>
      <c r="D50" s="99">
        <v>56</v>
      </c>
      <c r="E50" s="16">
        <v>8.6</v>
      </c>
      <c r="F50" s="17">
        <f>IF(E50="", "", _xlfn.RANK.EQ(E50, E50:E55, 1))</f>
        <v>4</v>
      </c>
      <c r="G50" s="18">
        <f t="shared" ref="G50:G55" si="9">IF(OR(F50=1, F50=2, F50=3, F50=4, F50=5), E50, "")</f>
        <v>8.6</v>
      </c>
      <c r="H50" s="75">
        <f>IF(SUM(G50:G55)=0, "", SUM(G50:G55))</f>
        <v>41.8</v>
      </c>
      <c r="I50" s="78">
        <f>IF(ISERROR(_xlfn.RANK.EQ(H50, $H$5:$H$163, 1)), "", _xlfn.RANK.EQ(H50, $H$5:$H$163, 1))</f>
        <v>1</v>
      </c>
      <c r="J50" s="19">
        <v>227</v>
      </c>
      <c r="K50" s="17">
        <f>IF(J50="", "", _xlfn.RANK.EQ(J50, J50:J55, 0))</f>
        <v>2</v>
      </c>
      <c r="L50" s="20">
        <f t="shared" ref="L50:L55" si="10">IF(OR(K50=1, K50=2, K50=3, K50=4, K50=5), J50, "")</f>
        <v>227</v>
      </c>
      <c r="M50" s="75">
        <f>IF(SUM(L50:L55)=0, "", SUM(L50:L55))</f>
        <v>1124</v>
      </c>
      <c r="N50" s="78">
        <f>IF(ISERROR(_xlfn.RANK.EQ(M50, $M$5:$M$163, 0)), "", _xlfn.RANK.EQ(M50, $M$5:$M$163, 0))</f>
        <v>3</v>
      </c>
      <c r="O50" s="86"/>
      <c r="P50" s="78" t="str">
        <f>IF(ISERROR(_xlfn.RANK.EQ(O50, $O$5:$O$155, 1)), "", _xlfn.RANK.EQ(O50, $O$5:$O$155, 1))</f>
        <v/>
      </c>
      <c r="Q50" s="81">
        <f>I50+N50</f>
        <v>4</v>
      </c>
      <c r="R50" s="78">
        <f>IF(ISERROR(_xlfn.RANK.EQ(Q50, $Q$5:$Q$163, 1)), "", _xlfn.RANK.EQ(Q50, $Q$5:$Q$163, 1))</f>
        <v>1</v>
      </c>
    </row>
    <row r="51" spans="1:18" ht="15" x14ac:dyDescent="0.2">
      <c r="A51" s="13">
        <v>2</v>
      </c>
      <c r="B51" s="14" t="s">
        <v>47</v>
      </c>
      <c r="C51" s="15"/>
      <c r="D51" s="100"/>
      <c r="E51" s="16">
        <v>8.1999999999999993</v>
      </c>
      <c r="F51" s="17">
        <f>IF(E51="", "", _xlfn.RANK.EQ(E51, E50:E55, 1))</f>
        <v>2</v>
      </c>
      <c r="G51" s="18">
        <f t="shared" si="9"/>
        <v>8.1999999999999993</v>
      </c>
      <c r="H51" s="76"/>
      <c r="I51" s="79"/>
      <c r="J51" s="19">
        <v>217</v>
      </c>
      <c r="K51" s="17">
        <f>IF(J51="", "", _xlfn.RANK.EQ(J51, J50:J55, 0))</f>
        <v>4</v>
      </c>
      <c r="L51" s="20">
        <f t="shared" si="10"/>
        <v>217</v>
      </c>
      <c r="M51" s="76"/>
      <c r="N51" s="79"/>
      <c r="O51" s="87"/>
      <c r="P51" s="79"/>
      <c r="Q51" s="82"/>
      <c r="R51" s="79"/>
    </row>
    <row r="52" spans="1:18" ht="15" x14ac:dyDescent="0.2">
      <c r="A52" s="13">
        <v>3</v>
      </c>
      <c r="B52" s="14" t="s">
        <v>48</v>
      </c>
      <c r="C52" s="15"/>
      <c r="D52" s="100"/>
      <c r="E52" s="16">
        <v>8.6</v>
      </c>
      <c r="F52" s="17">
        <f>IF(E52="", "", _xlfn.RANK.EQ(E52, E50:E55, 1))</f>
        <v>4</v>
      </c>
      <c r="G52" s="18">
        <f t="shared" si="9"/>
        <v>8.6</v>
      </c>
      <c r="H52" s="76"/>
      <c r="I52" s="79"/>
      <c r="J52" s="19">
        <v>205</v>
      </c>
      <c r="K52" s="17">
        <f>IF(J52="", "", _xlfn.RANK.EQ(J52, J50:J55, 0))</f>
        <v>5</v>
      </c>
      <c r="L52" s="20">
        <f t="shared" si="10"/>
        <v>205</v>
      </c>
      <c r="M52" s="76"/>
      <c r="N52" s="79"/>
      <c r="O52" s="87"/>
      <c r="P52" s="79"/>
      <c r="Q52" s="82"/>
      <c r="R52" s="79"/>
    </row>
    <row r="53" spans="1:18" ht="15" x14ac:dyDescent="0.2">
      <c r="A53" s="13">
        <v>4</v>
      </c>
      <c r="B53" s="14" t="s">
        <v>49</v>
      </c>
      <c r="C53" s="15"/>
      <c r="D53" s="100"/>
      <c r="E53" s="16">
        <v>8.4</v>
      </c>
      <c r="F53" s="17">
        <f>IF(E53="", "", _xlfn.RANK.EQ(E53, E50:E55, 1))</f>
        <v>3</v>
      </c>
      <c r="G53" s="18">
        <f t="shared" si="9"/>
        <v>8.4</v>
      </c>
      <c r="H53" s="76"/>
      <c r="I53" s="79"/>
      <c r="J53" s="19">
        <v>225</v>
      </c>
      <c r="K53" s="17">
        <f>IF(J53="", "", _xlfn.RANK.EQ(J53, J50:J55, 0))</f>
        <v>3</v>
      </c>
      <c r="L53" s="20">
        <f t="shared" si="10"/>
        <v>225</v>
      </c>
      <c r="M53" s="76"/>
      <c r="N53" s="79"/>
      <c r="O53" s="87"/>
      <c r="P53" s="79"/>
      <c r="Q53" s="82"/>
      <c r="R53" s="79"/>
    </row>
    <row r="54" spans="1:18" ht="15" x14ac:dyDescent="0.2">
      <c r="A54" s="13">
        <v>5</v>
      </c>
      <c r="B54" s="14" t="s">
        <v>50</v>
      </c>
      <c r="C54" s="15"/>
      <c r="D54" s="100"/>
      <c r="E54" s="16">
        <v>9.1999999999999993</v>
      </c>
      <c r="F54" s="17">
        <f>IF(E54="", "", _xlfn.RANK.EQ(E54, E50:E55, 1))</f>
        <v>6</v>
      </c>
      <c r="G54" s="18" t="str">
        <f t="shared" si="9"/>
        <v/>
      </c>
      <c r="H54" s="76"/>
      <c r="I54" s="79"/>
      <c r="J54" s="19">
        <v>200</v>
      </c>
      <c r="K54" s="17">
        <f>IF(J54="", "", _xlfn.RANK.EQ(J54, J50:J55, 0))</f>
        <v>6</v>
      </c>
      <c r="L54" s="20" t="str">
        <f t="shared" si="10"/>
        <v/>
      </c>
      <c r="M54" s="76"/>
      <c r="N54" s="79"/>
      <c r="O54" s="87"/>
      <c r="P54" s="79"/>
      <c r="Q54" s="82"/>
      <c r="R54" s="79"/>
    </row>
    <row r="55" spans="1:18" ht="15" x14ac:dyDescent="0.2">
      <c r="A55" s="13">
        <v>6</v>
      </c>
      <c r="B55" s="14" t="s">
        <v>41</v>
      </c>
      <c r="C55" s="15"/>
      <c r="D55" s="101"/>
      <c r="E55" s="16">
        <v>8</v>
      </c>
      <c r="F55" s="17">
        <f>IF(E55="", "", _xlfn.RANK.EQ(E55, E50:E55, 1))</f>
        <v>1</v>
      </c>
      <c r="G55" s="18">
        <f t="shared" si="9"/>
        <v>8</v>
      </c>
      <c r="H55" s="77"/>
      <c r="I55" s="80"/>
      <c r="J55" s="19">
        <v>250</v>
      </c>
      <c r="K55" s="17">
        <f>IF(J55="", "", _xlfn.RANK.EQ(J55, J50:J55, 0))</f>
        <v>1</v>
      </c>
      <c r="L55" s="20">
        <f t="shared" si="10"/>
        <v>250</v>
      </c>
      <c r="M55" s="77"/>
      <c r="N55" s="80"/>
      <c r="O55" s="88"/>
      <c r="P55" s="80"/>
      <c r="Q55" s="83"/>
      <c r="R55" s="80"/>
    </row>
    <row r="56" spans="1:18" ht="15" x14ac:dyDescent="0.2">
      <c r="A56" s="3"/>
      <c r="B56" s="4"/>
      <c r="C56" s="4"/>
      <c r="D56" s="4"/>
      <c r="E56" s="5"/>
      <c r="F56" s="6"/>
      <c r="G56" s="3"/>
      <c r="H56" s="3"/>
      <c r="I56" s="6"/>
      <c r="J56" s="5"/>
      <c r="K56" s="6"/>
      <c r="L56" s="3"/>
      <c r="M56" s="3"/>
      <c r="N56" s="6"/>
    </row>
    <row r="57" spans="1:18" ht="15" x14ac:dyDescent="0.2">
      <c r="A57" s="70" t="s">
        <v>1</v>
      </c>
      <c r="B57" s="89" t="s">
        <v>2</v>
      </c>
      <c r="C57" s="9"/>
      <c r="D57" s="89" t="s">
        <v>3</v>
      </c>
      <c r="E57" s="72" t="s">
        <v>4</v>
      </c>
      <c r="F57" s="73"/>
      <c r="G57" s="73"/>
      <c r="H57" s="73"/>
      <c r="I57" s="74"/>
      <c r="J57" s="72" t="s">
        <v>5</v>
      </c>
      <c r="K57" s="73"/>
      <c r="L57" s="73"/>
      <c r="M57" s="73"/>
      <c r="N57" s="74"/>
      <c r="O57" s="84" t="s">
        <v>6</v>
      </c>
      <c r="P57" s="70" t="s">
        <v>7</v>
      </c>
      <c r="Q57" s="70" t="s">
        <v>8</v>
      </c>
      <c r="R57" s="70" t="s">
        <v>9</v>
      </c>
    </row>
    <row r="58" spans="1:18" s="10" customFormat="1" ht="24" x14ac:dyDescent="0.2">
      <c r="A58" s="71"/>
      <c r="B58" s="90"/>
      <c r="C58" s="8"/>
      <c r="D58" s="90"/>
      <c r="E58" s="11" t="s">
        <v>10</v>
      </c>
      <c r="F58" s="7" t="s">
        <v>11</v>
      </c>
      <c r="G58" s="7" t="s">
        <v>12</v>
      </c>
      <c r="H58" s="7" t="s">
        <v>13</v>
      </c>
      <c r="I58" s="7" t="s">
        <v>7</v>
      </c>
      <c r="J58" s="11" t="s">
        <v>14</v>
      </c>
      <c r="K58" s="7" t="s">
        <v>11</v>
      </c>
      <c r="L58" s="7" t="s">
        <v>12</v>
      </c>
      <c r="M58" s="7" t="s">
        <v>13</v>
      </c>
      <c r="N58" s="7" t="s">
        <v>7</v>
      </c>
      <c r="O58" s="85"/>
      <c r="P58" s="71"/>
      <c r="Q58" s="71"/>
      <c r="R58" s="71"/>
    </row>
    <row r="59" spans="1:18" ht="15" x14ac:dyDescent="0.2">
      <c r="A59" s="13">
        <v>1</v>
      </c>
      <c r="B59" s="14" t="s">
        <v>51</v>
      </c>
      <c r="C59" s="15"/>
      <c r="D59" s="99">
        <v>19</v>
      </c>
      <c r="E59" s="16">
        <v>8.5</v>
      </c>
      <c r="F59" s="17">
        <f>IF(E59="", "", _xlfn.RANK.EQ(E59, E59:E64, 1))</f>
        <v>2</v>
      </c>
      <c r="G59" s="18">
        <f t="shared" ref="G59:G64" si="11">IF(OR(F59=1, F59=2, F59=3, F59=4, F59=5), E59, "")</f>
        <v>8.5</v>
      </c>
      <c r="H59" s="75">
        <f>IF(SUM(G59:G64)=0, "", SUM(G59:G64))</f>
        <v>42.8</v>
      </c>
      <c r="I59" s="78">
        <f>IF(ISERROR(_xlfn.RANK.EQ(H59, $H$5:$H$163, 1)), "", _xlfn.RANK.EQ(H59, $H$5:$H$163, 1))</f>
        <v>4</v>
      </c>
      <c r="J59" s="19">
        <v>203</v>
      </c>
      <c r="K59" s="17">
        <f>IF(J59="", "", _xlfn.RANK.EQ(J59, J59:J64, 0))</f>
        <v>5</v>
      </c>
      <c r="L59" s="20"/>
      <c r="M59" s="75">
        <f>IF(SUM(L59:L64)=0, "", SUM(L59:L64))</f>
        <v>1091</v>
      </c>
      <c r="N59" s="78">
        <f>IF(ISERROR(_xlfn.RANK.EQ(M59, $M$5:$M$163, 0)), "", _xlfn.RANK.EQ(M59, $M$5:$M$163, 0))</f>
        <v>5</v>
      </c>
      <c r="O59" s="86"/>
      <c r="P59" s="78" t="str">
        <f>IF(ISERROR(_xlfn.RANK.EQ(O59, $O$5:$O$155, 1)), "", _xlfn.RANK.EQ(O59, $O$5:$O$155, 1))</f>
        <v/>
      </c>
      <c r="Q59" s="81">
        <f>I59+N59</f>
        <v>9</v>
      </c>
      <c r="R59" s="78">
        <f>IF(ISERROR(_xlfn.RANK.EQ(Q59, $Q$5:$Q$163, 1)), "", _xlfn.RANK.EQ(Q59, $Q$5:$Q$163, 1))</f>
        <v>4</v>
      </c>
    </row>
    <row r="60" spans="1:18" ht="15" x14ac:dyDescent="0.2">
      <c r="A60" s="13">
        <v>2</v>
      </c>
      <c r="B60" s="14" t="s">
        <v>52</v>
      </c>
      <c r="C60" s="15"/>
      <c r="D60" s="100"/>
      <c r="E60" s="16">
        <v>8.5</v>
      </c>
      <c r="F60" s="17">
        <f>IF(E60="", "", _xlfn.RANK.EQ(E60, E59:E64, 1))</f>
        <v>2</v>
      </c>
      <c r="G60" s="18">
        <f t="shared" si="11"/>
        <v>8.5</v>
      </c>
      <c r="H60" s="76"/>
      <c r="I60" s="79"/>
      <c r="J60" s="19">
        <v>224</v>
      </c>
      <c r="K60" s="17">
        <f>IF(J60="", "", _xlfn.RANK.EQ(J60, J59:J64, 0))</f>
        <v>3</v>
      </c>
      <c r="L60" s="20">
        <f>IF(OR(K60=1, K60=2, K60=3, K60=4, K60=5), J60, "")</f>
        <v>224</v>
      </c>
      <c r="M60" s="76"/>
      <c r="N60" s="79"/>
      <c r="O60" s="87"/>
      <c r="P60" s="79"/>
      <c r="Q60" s="82"/>
      <c r="R60" s="79"/>
    </row>
    <row r="61" spans="1:18" ht="15" x14ac:dyDescent="0.2">
      <c r="A61" s="13">
        <v>3</v>
      </c>
      <c r="B61" s="14" t="s">
        <v>53</v>
      </c>
      <c r="C61" s="15"/>
      <c r="D61" s="100"/>
      <c r="E61" s="16">
        <v>8.4</v>
      </c>
      <c r="F61" s="17">
        <f>IF(E61="", "", _xlfn.RANK.EQ(E61, E59:E64, 1))</f>
        <v>1</v>
      </c>
      <c r="G61" s="18">
        <f t="shared" si="11"/>
        <v>8.4</v>
      </c>
      <c r="H61" s="76"/>
      <c r="I61" s="79"/>
      <c r="J61" s="19">
        <v>230</v>
      </c>
      <c r="K61" s="17">
        <f>IF(J61="", "", _xlfn.RANK.EQ(J61, J59:J64, 0))</f>
        <v>1</v>
      </c>
      <c r="L61" s="20">
        <f>IF(OR(K61=1, K61=2, K61=3, K61=4, K61=5), J61, "")</f>
        <v>230</v>
      </c>
      <c r="M61" s="76"/>
      <c r="N61" s="79"/>
      <c r="O61" s="87"/>
      <c r="P61" s="79"/>
      <c r="Q61" s="82"/>
      <c r="R61" s="79"/>
    </row>
    <row r="62" spans="1:18" ht="15" x14ac:dyDescent="0.2">
      <c r="A62" s="13">
        <v>4</v>
      </c>
      <c r="B62" s="14" t="s">
        <v>45</v>
      </c>
      <c r="C62" s="15"/>
      <c r="D62" s="100"/>
      <c r="E62" s="16">
        <v>8.5</v>
      </c>
      <c r="F62" s="17">
        <f>IF(E62="", "", _xlfn.RANK.EQ(E62, E59:E64, 1))</f>
        <v>2</v>
      </c>
      <c r="G62" s="18">
        <f t="shared" si="11"/>
        <v>8.5</v>
      </c>
      <c r="H62" s="76"/>
      <c r="I62" s="79"/>
      <c r="J62" s="19">
        <v>227</v>
      </c>
      <c r="K62" s="17">
        <f>IF(J62="", "", _xlfn.RANK.EQ(J62, J59:J64, 0))</f>
        <v>2</v>
      </c>
      <c r="L62" s="20">
        <f>IF(OR(K62=1, K62=2, K62=3, K62=4, K62=5), J62, "")</f>
        <v>227</v>
      </c>
      <c r="M62" s="76"/>
      <c r="N62" s="79"/>
      <c r="O62" s="87"/>
      <c r="P62" s="79"/>
      <c r="Q62" s="82"/>
      <c r="R62" s="79"/>
    </row>
    <row r="63" spans="1:18" ht="15" x14ac:dyDescent="0.2">
      <c r="A63" s="13">
        <v>5</v>
      </c>
      <c r="B63" s="14" t="s">
        <v>54</v>
      </c>
      <c r="C63" s="15"/>
      <c r="D63" s="100"/>
      <c r="E63" s="16">
        <v>8.9</v>
      </c>
      <c r="F63" s="17">
        <f>IF(E63="", "", _xlfn.RANK.EQ(E63, E59:E64, 1))</f>
        <v>5</v>
      </c>
      <c r="G63" s="18">
        <f t="shared" si="11"/>
        <v>8.9</v>
      </c>
      <c r="H63" s="76"/>
      <c r="I63" s="79"/>
      <c r="J63" s="19">
        <v>207</v>
      </c>
      <c r="K63" s="17">
        <f>IF(J63="", "", _xlfn.RANK.EQ(J63, J59:J64, 0))</f>
        <v>4</v>
      </c>
      <c r="L63" s="20">
        <f>IF(OR(K63=1, K63=2, K63=3, K63=4, K63=5), J63, "")</f>
        <v>207</v>
      </c>
      <c r="M63" s="76"/>
      <c r="N63" s="79"/>
      <c r="O63" s="87"/>
      <c r="P63" s="79"/>
      <c r="Q63" s="82"/>
      <c r="R63" s="79"/>
    </row>
    <row r="64" spans="1:18" ht="15" x14ac:dyDescent="0.2">
      <c r="A64" s="13">
        <v>6</v>
      </c>
      <c r="B64" s="14" t="s">
        <v>55</v>
      </c>
      <c r="C64" s="15"/>
      <c r="D64" s="101"/>
      <c r="E64" s="16">
        <v>9</v>
      </c>
      <c r="F64" s="17">
        <f>IF(E64="", "", _xlfn.RANK.EQ(E64, E59:E64, 1))</f>
        <v>6</v>
      </c>
      <c r="G64" s="18" t="str">
        <f t="shared" si="11"/>
        <v/>
      </c>
      <c r="H64" s="77"/>
      <c r="I64" s="80"/>
      <c r="J64" s="19">
        <v>203</v>
      </c>
      <c r="K64" s="17">
        <f>IF(J64="", "", _xlfn.RANK.EQ(J64, J59:J64, 0))</f>
        <v>5</v>
      </c>
      <c r="L64" s="20">
        <f>IF(OR(K64=1, K64=2, K64=3, K64=4, K64=5), J64, "")</f>
        <v>203</v>
      </c>
      <c r="M64" s="77"/>
      <c r="N64" s="80"/>
      <c r="O64" s="88"/>
      <c r="P64" s="80"/>
      <c r="Q64" s="83"/>
      <c r="R64" s="80"/>
    </row>
    <row r="65" spans="1:18" ht="15" x14ac:dyDescent="0.2">
      <c r="A65" s="3"/>
      <c r="B65" s="4"/>
      <c r="C65" s="4"/>
      <c r="D65" s="4"/>
      <c r="E65" s="5"/>
      <c r="F65" s="6"/>
      <c r="G65" s="3"/>
      <c r="H65" s="3"/>
      <c r="I65" s="6"/>
      <c r="J65" s="5"/>
      <c r="K65" s="6"/>
      <c r="L65" s="3"/>
      <c r="M65" s="3"/>
      <c r="N65" s="6"/>
    </row>
    <row r="66" spans="1:18" ht="15" x14ac:dyDescent="0.2">
      <c r="A66" s="70" t="s">
        <v>1</v>
      </c>
      <c r="B66" s="89" t="s">
        <v>2</v>
      </c>
      <c r="C66" s="9"/>
      <c r="D66" s="89" t="s">
        <v>3</v>
      </c>
      <c r="E66" s="72" t="s">
        <v>4</v>
      </c>
      <c r="F66" s="73"/>
      <c r="G66" s="73"/>
      <c r="H66" s="73"/>
      <c r="I66" s="74"/>
      <c r="J66" s="72" t="s">
        <v>5</v>
      </c>
      <c r="K66" s="73"/>
      <c r="L66" s="73"/>
      <c r="M66" s="73"/>
      <c r="N66" s="74"/>
      <c r="O66" s="84" t="s">
        <v>6</v>
      </c>
      <c r="P66" s="70" t="s">
        <v>7</v>
      </c>
      <c r="Q66" s="70" t="s">
        <v>8</v>
      </c>
      <c r="R66" s="70" t="s">
        <v>9</v>
      </c>
    </row>
    <row r="67" spans="1:18" s="10" customFormat="1" ht="24" x14ac:dyDescent="0.2">
      <c r="A67" s="71"/>
      <c r="B67" s="90"/>
      <c r="C67" s="8"/>
      <c r="D67" s="90"/>
      <c r="E67" s="11" t="s">
        <v>10</v>
      </c>
      <c r="F67" s="7" t="s">
        <v>11</v>
      </c>
      <c r="G67" s="7" t="s">
        <v>12</v>
      </c>
      <c r="H67" s="7" t="s">
        <v>13</v>
      </c>
      <c r="I67" s="7" t="s">
        <v>7</v>
      </c>
      <c r="J67" s="11" t="s">
        <v>14</v>
      </c>
      <c r="K67" s="7" t="s">
        <v>11</v>
      </c>
      <c r="L67" s="7" t="s">
        <v>12</v>
      </c>
      <c r="M67" s="7" t="s">
        <v>13</v>
      </c>
      <c r="N67" s="7" t="s">
        <v>7</v>
      </c>
      <c r="O67" s="85"/>
      <c r="P67" s="71"/>
      <c r="Q67" s="71"/>
      <c r="R67" s="71"/>
    </row>
    <row r="68" spans="1:18" ht="15" x14ac:dyDescent="0.2">
      <c r="A68" s="13">
        <v>1</v>
      </c>
      <c r="B68" s="14" t="s">
        <v>56</v>
      </c>
      <c r="C68" s="15"/>
      <c r="D68" s="99">
        <v>7</v>
      </c>
      <c r="E68" s="16">
        <v>8.6</v>
      </c>
      <c r="F68" s="17">
        <f>IF(E68="", "", _xlfn.RANK.EQ(E68, E68:E73, 1))</f>
        <v>1</v>
      </c>
      <c r="G68" s="18">
        <f t="shared" ref="G68:G73" si="12">IF(OR(F68=1, F68=2, F68=3, F68=4, F68=5), E68, "")</f>
        <v>8.6</v>
      </c>
      <c r="H68" s="75">
        <f>IF(SUM(G68:G73)=0, "", SUM(G68:G73))</f>
        <v>44.599999999999994</v>
      </c>
      <c r="I68" s="78">
        <f>IF(ISERROR(_xlfn.RANK.EQ(H68, $H$5:$H$163, 1)), "", _xlfn.RANK.EQ(H68, $H$5:$H$163, 1))</f>
        <v>9</v>
      </c>
      <c r="J68" s="19">
        <v>217</v>
      </c>
      <c r="K68" s="17">
        <f>IF(J68="", "", _xlfn.RANK.EQ(J68, J68:J73, 0))</f>
        <v>2</v>
      </c>
      <c r="L68" s="20">
        <f t="shared" ref="L68:L73" si="13">IF(OR(K68=1, K68=2, K68=3, K68=4, K68=5), J68, "")</f>
        <v>217</v>
      </c>
      <c r="M68" s="75">
        <f>IF(SUM(L68:L73)=0, "", SUM(L68:L73))</f>
        <v>1073</v>
      </c>
      <c r="N68" s="78">
        <f>IF(ISERROR(_xlfn.RANK.EQ(M68, $M$5:$M$163, 0)), "", _xlfn.RANK.EQ(M68, $M$5:$M$163, 0))</f>
        <v>7</v>
      </c>
      <c r="O68" s="86"/>
      <c r="P68" s="78" t="str">
        <f>IF(ISERROR(_xlfn.RANK.EQ(O68, $O$5:$O$155, 1)), "", _xlfn.RANK.EQ(O68, $O$5:$O$155, 1))</f>
        <v/>
      </c>
      <c r="Q68" s="81">
        <f>I68+N68</f>
        <v>16</v>
      </c>
      <c r="R68" s="78">
        <f>IF(ISERROR(_xlfn.RANK.EQ(Q68, $Q$5:$Q$163, 1)), "", _xlfn.RANK.EQ(Q68, $Q$5:$Q$163, 1))</f>
        <v>8</v>
      </c>
    </row>
    <row r="69" spans="1:18" ht="15" x14ac:dyDescent="0.2">
      <c r="A69" s="13">
        <v>2</v>
      </c>
      <c r="B69" s="14" t="s">
        <v>57</v>
      </c>
      <c r="C69" s="15"/>
      <c r="D69" s="100"/>
      <c r="E69" s="16">
        <v>8.8000000000000007</v>
      </c>
      <c r="F69" s="17">
        <f>IF(E69="", "", _xlfn.RANK.EQ(E69, E68:E73, 1))</f>
        <v>2</v>
      </c>
      <c r="G69" s="18">
        <f t="shared" si="12"/>
        <v>8.8000000000000007</v>
      </c>
      <c r="H69" s="76"/>
      <c r="I69" s="79"/>
      <c r="J69" s="19">
        <v>217</v>
      </c>
      <c r="K69" s="17">
        <f>IF(J69="", "", _xlfn.RANK.EQ(J69, J68:J73, 0))</f>
        <v>2</v>
      </c>
      <c r="L69" s="20">
        <f t="shared" si="13"/>
        <v>217</v>
      </c>
      <c r="M69" s="76"/>
      <c r="N69" s="79"/>
      <c r="O69" s="87"/>
      <c r="P69" s="79"/>
      <c r="Q69" s="82"/>
      <c r="R69" s="79"/>
    </row>
    <row r="70" spans="1:18" ht="15" x14ac:dyDescent="0.2">
      <c r="A70" s="13">
        <v>3</v>
      </c>
      <c r="B70" s="14" t="s">
        <v>58</v>
      </c>
      <c r="C70" s="15"/>
      <c r="D70" s="100"/>
      <c r="E70" s="16">
        <v>9.1</v>
      </c>
      <c r="F70" s="17">
        <f>IF(E70="", "", _xlfn.RANK.EQ(E70, E68:E73, 1))</f>
        <v>4</v>
      </c>
      <c r="G70" s="18">
        <f t="shared" si="12"/>
        <v>9.1</v>
      </c>
      <c r="H70" s="76"/>
      <c r="I70" s="79"/>
      <c r="J70" s="19">
        <v>202</v>
      </c>
      <c r="K70" s="17">
        <f>IF(J70="", "", _xlfn.RANK.EQ(J70, J68:J73, 0))</f>
        <v>5</v>
      </c>
      <c r="L70" s="20">
        <f t="shared" si="13"/>
        <v>202</v>
      </c>
      <c r="M70" s="76"/>
      <c r="N70" s="79"/>
      <c r="O70" s="87"/>
      <c r="P70" s="79"/>
      <c r="Q70" s="82"/>
      <c r="R70" s="79"/>
    </row>
    <row r="71" spans="1:18" ht="15" x14ac:dyDescent="0.2">
      <c r="A71" s="13">
        <v>4</v>
      </c>
      <c r="B71" s="14" t="s">
        <v>59</v>
      </c>
      <c r="C71" s="15"/>
      <c r="D71" s="100"/>
      <c r="E71" s="16">
        <v>8.9</v>
      </c>
      <c r="F71" s="17">
        <f>IF(E71="", "", _xlfn.RANK.EQ(E71, E68:E73, 1))</f>
        <v>3</v>
      </c>
      <c r="G71" s="18">
        <f t="shared" si="12"/>
        <v>8.9</v>
      </c>
      <c r="H71" s="76"/>
      <c r="I71" s="79"/>
      <c r="J71" s="19">
        <v>228</v>
      </c>
      <c r="K71" s="17">
        <f>IF(J71="", "", _xlfn.RANK.EQ(J71, J68:J73, 0))</f>
        <v>1</v>
      </c>
      <c r="L71" s="20">
        <f t="shared" si="13"/>
        <v>228</v>
      </c>
      <c r="M71" s="76"/>
      <c r="N71" s="79"/>
      <c r="O71" s="87"/>
      <c r="P71" s="79"/>
      <c r="Q71" s="82"/>
      <c r="R71" s="79"/>
    </row>
    <row r="72" spans="1:18" ht="15" x14ac:dyDescent="0.2">
      <c r="A72" s="13">
        <v>5</v>
      </c>
      <c r="B72" s="14" t="s">
        <v>60</v>
      </c>
      <c r="C72" s="15"/>
      <c r="D72" s="100"/>
      <c r="E72" s="16">
        <v>9.1999999999999993</v>
      </c>
      <c r="F72" s="17">
        <f>IF(E72="", "", _xlfn.RANK.EQ(E72, E68:E73, 1))</f>
        <v>5</v>
      </c>
      <c r="G72" s="18">
        <f t="shared" si="12"/>
        <v>9.1999999999999993</v>
      </c>
      <c r="H72" s="76"/>
      <c r="I72" s="79"/>
      <c r="J72" s="19">
        <v>209</v>
      </c>
      <c r="K72" s="17">
        <f>IF(J72="", "", _xlfn.RANK.EQ(J72, J68:J73, 0))</f>
        <v>4</v>
      </c>
      <c r="L72" s="20">
        <f t="shared" si="13"/>
        <v>209</v>
      </c>
      <c r="M72" s="76"/>
      <c r="N72" s="79"/>
      <c r="O72" s="87"/>
      <c r="P72" s="79"/>
      <c r="Q72" s="82"/>
      <c r="R72" s="79"/>
    </row>
    <row r="73" spans="1:18" ht="15" x14ac:dyDescent="0.2">
      <c r="A73" s="13">
        <v>6</v>
      </c>
      <c r="B73" s="14"/>
      <c r="C73" s="15"/>
      <c r="D73" s="101"/>
      <c r="E73" s="16"/>
      <c r="F73" s="17" t="str">
        <f>IF(E73="", "", _xlfn.RANK.EQ(E73, E68:E73, 1))</f>
        <v/>
      </c>
      <c r="G73" s="18" t="str">
        <f t="shared" si="12"/>
        <v/>
      </c>
      <c r="H73" s="77"/>
      <c r="I73" s="80"/>
      <c r="J73" s="19"/>
      <c r="K73" s="17" t="str">
        <f>IF(J73="", "", _xlfn.RANK.EQ(J73, J68:J73, 0))</f>
        <v/>
      </c>
      <c r="L73" s="20" t="str">
        <f t="shared" si="13"/>
        <v/>
      </c>
      <c r="M73" s="77"/>
      <c r="N73" s="80"/>
      <c r="O73" s="88"/>
      <c r="P73" s="80"/>
      <c r="Q73" s="83"/>
      <c r="R73" s="80"/>
    </row>
    <row r="74" spans="1:18" ht="15" x14ac:dyDescent="0.2">
      <c r="A74" s="3"/>
      <c r="B74" s="4"/>
      <c r="C74" s="4"/>
      <c r="D74" s="4"/>
      <c r="E74" s="5"/>
      <c r="F74" s="6"/>
      <c r="G74" s="3"/>
      <c r="H74" s="3"/>
      <c r="I74" s="6"/>
      <c r="J74" s="5"/>
      <c r="K74" s="6"/>
      <c r="L74" s="3"/>
      <c r="M74" s="3"/>
      <c r="N74" s="6"/>
    </row>
    <row r="75" spans="1:18" ht="15" x14ac:dyDescent="0.2">
      <c r="A75" s="70" t="s">
        <v>1</v>
      </c>
      <c r="B75" s="89" t="s">
        <v>2</v>
      </c>
      <c r="C75" s="9"/>
      <c r="D75" s="89" t="s">
        <v>3</v>
      </c>
      <c r="E75" s="72" t="s">
        <v>4</v>
      </c>
      <c r="F75" s="73"/>
      <c r="G75" s="73"/>
      <c r="H75" s="73"/>
      <c r="I75" s="74"/>
      <c r="J75" s="72" t="s">
        <v>5</v>
      </c>
      <c r="K75" s="73"/>
      <c r="L75" s="73"/>
      <c r="M75" s="73"/>
      <c r="N75" s="74"/>
      <c r="O75" s="84" t="s">
        <v>6</v>
      </c>
      <c r="P75" s="70" t="s">
        <v>7</v>
      </c>
      <c r="Q75" s="70" t="s">
        <v>8</v>
      </c>
      <c r="R75" s="70" t="s">
        <v>9</v>
      </c>
    </row>
    <row r="76" spans="1:18" s="10" customFormat="1" ht="24" x14ac:dyDescent="0.2">
      <c r="A76" s="71"/>
      <c r="B76" s="90"/>
      <c r="C76" s="8"/>
      <c r="D76" s="90"/>
      <c r="E76" s="11" t="s">
        <v>10</v>
      </c>
      <c r="F76" s="7" t="s">
        <v>11</v>
      </c>
      <c r="G76" s="7" t="s">
        <v>12</v>
      </c>
      <c r="H76" s="7" t="s">
        <v>13</v>
      </c>
      <c r="I76" s="7" t="s">
        <v>7</v>
      </c>
      <c r="J76" s="11" t="s">
        <v>14</v>
      </c>
      <c r="K76" s="7" t="s">
        <v>11</v>
      </c>
      <c r="L76" s="7" t="s">
        <v>12</v>
      </c>
      <c r="M76" s="7" t="s">
        <v>13</v>
      </c>
      <c r="N76" s="7" t="s">
        <v>7</v>
      </c>
      <c r="O76" s="85"/>
      <c r="P76" s="71"/>
      <c r="Q76" s="71"/>
      <c r="R76" s="71"/>
    </row>
    <row r="77" spans="1:18" ht="15" x14ac:dyDescent="0.2">
      <c r="A77" s="13">
        <v>1</v>
      </c>
      <c r="B77" s="14" t="s">
        <v>61</v>
      </c>
      <c r="C77" s="15"/>
      <c r="D77" s="99">
        <v>12</v>
      </c>
      <c r="E77" s="16">
        <v>8.4</v>
      </c>
      <c r="F77" s="17">
        <f>IF(E77="", "", _xlfn.RANK.EQ(E77, E77:E82, 1))</f>
        <v>1</v>
      </c>
      <c r="G77" s="18">
        <f t="shared" ref="G77:G82" si="14">IF(OR(F77=1, F77=2, F77=3, F77=4, F77=5), E77, "")</f>
        <v>8.4</v>
      </c>
      <c r="H77" s="75">
        <f>IF(SUM(G77:G82)=0, "", SUM(G77:G82))</f>
        <v>44.800000000000004</v>
      </c>
      <c r="I77" s="78">
        <f>IF(ISERROR(_xlfn.RANK.EQ(H77, $H$5:$H$163, 1)), "", _xlfn.RANK.EQ(H77, $H$5:$H$163, 1))</f>
        <v>10</v>
      </c>
      <c r="J77" s="19">
        <v>200</v>
      </c>
      <c r="K77" s="17">
        <f>IF(J77="", "", _xlfn.RANK.EQ(J77, J77:J82, 0))</f>
        <v>4</v>
      </c>
      <c r="L77" s="20">
        <f t="shared" ref="L77:L82" si="15">IF(OR(K77=1, K77=2, K77=3, K77=4, K77=5), J77, "")</f>
        <v>200</v>
      </c>
      <c r="M77" s="75">
        <f>IF(SUM(L77:L82)=0, "", SUM(L77:L82))</f>
        <v>1037</v>
      </c>
      <c r="N77" s="78">
        <f>IF(ISERROR(_xlfn.RANK.EQ(M77, $M$5:$M$163, 0)), "", _xlfn.RANK.EQ(M77, $M$5:$M$163, 0))</f>
        <v>12</v>
      </c>
      <c r="O77" s="86"/>
      <c r="P77" s="78" t="str">
        <f>IF(ISERROR(_xlfn.RANK.EQ(O77, $O$5:$O$155, 1)), "", _xlfn.RANK.EQ(O77, $O$5:$O$155, 1))</f>
        <v/>
      </c>
      <c r="Q77" s="81">
        <f>I77+N77</f>
        <v>22</v>
      </c>
      <c r="R77" s="78">
        <f>IF(ISERROR(_xlfn.RANK.EQ(Q77, $Q$5:$Q$163, 1)), "", _xlfn.RANK.EQ(Q77, $Q$5:$Q$163, 1))</f>
        <v>11</v>
      </c>
    </row>
    <row r="78" spans="1:18" ht="15" x14ac:dyDescent="0.2">
      <c r="A78" s="13">
        <v>2</v>
      </c>
      <c r="B78" s="14" t="s">
        <v>38</v>
      </c>
      <c r="C78" s="15"/>
      <c r="D78" s="100"/>
      <c r="E78" s="16">
        <v>9.3000000000000007</v>
      </c>
      <c r="F78" s="17">
        <f>IF(E78="", "", _xlfn.RANK.EQ(E78, E77:E82, 1))</f>
        <v>4</v>
      </c>
      <c r="G78" s="18">
        <f t="shared" si="14"/>
        <v>9.3000000000000007</v>
      </c>
      <c r="H78" s="76"/>
      <c r="I78" s="79"/>
      <c r="J78" s="19">
        <v>195</v>
      </c>
      <c r="K78" s="17">
        <f>IF(J78="", "", _xlfn.RANK.EQ(J78, J77:J82, 0))</f>
        <v>6</v>
      </c>
      <c r="L78" s="20" t="str">
        <f t="shared" si="15"/>
        <v/>
      </c>
      <c r="M78" s="76"/>
      <c r="N78" s="79"/>
      <c r="O78" s="87"/>
      <c r="P78" s="79"/>
      <c r="Q78" s="82"/>
      <c r="R78" s="79"/>
    </row>
    <row r="79" spans="1:18" ht="15" x14ac:dyDescent="0.2">
      <c r="A79" s="13">
        <v>3</v>
      </c>
      <c r="B79" s="14" t="s">
        <v>62</v>
      </c>
      <c r="C79" s="15"/>
      <c r="D79" s="100"/>
      <c r="E79" s="16">
        <v>8.8000000000000007</v>
      </c>
      <c r="F79" s="17">
        <f>IF(E79="", "", _xlfn.RANK.EQ(E79, E77:E82, 1))</f>
        <v>2</v>
      </c>
      <c r="G79" s="18">
        <f t="shared" si="14"/>
        <v>8.8000000000000007</v>
      </c>
      <c r="H79" s="76"/>
      <c r="I79" s="79"/>
      <c r="J79" s="19">
        <v>222</v>
      </c>
      <c r="K79" s="17">
        <f>IF(J79="", "", _xlfn.RANK.EQ(J79, J77:J82, 0))</f>
        <v>1</v>
      </c>
      <c r="L79" s="20">
        <f t="shared" si="15"/>
        <v>222</v>
      </c>
      <c r="M79" s="76"/>
      <c r="N79" s="79"/>
      <c r="O79" s="87"/>
      <c r="P79" s="79"/>
      <c r="Q79" s="82"/>
      <c r="R79" s="79"/>
    </row>
    <row r="80" spans="1:18" ht="15" x14ac:dyDescent="0.2">
      <c r="A80" s="13">
        <v>4</v>
      </c>
      <c r="B80" s="14" t="s">
        <v>63</v>
      </c>
      <c r="C80" s="15"/>
      <c r="D80" s="100"/>
      <c r="E80" s="16">
        <v>9.3000000000000007</v>
      </c>
      <c r="F80" s="17">
        <f>IF(E80="", "", _xlfn.RANK.EQ(E80, E77:E82, 1))</f>
        <v>4</v>
      </c>
      <c r="G80" s="18">
        <f t="shared" si="14"/>
        <v>9.3000000000000007</v>
      </c>
      <c r="H80" s="76"/>
      <c r="I80" s="79"/>
      <c r="J80" s="19">
        <v>205</v>
      </c>
      <c r="K80" s="17">
        <f>IF(J80="", "", _xlfn.RANK.EQ(J80, J77:J82, 0))</f>
        <v>3</v>
      </c>
      <c r="L80" s="20">
        <f t="shared" si="15"/>
        <v>205</v>
      </c>
      <c r="M80" s="76"/>
      <c r="N80" s="79"/>
      <c r="O80" s="87"/>
      <c r="P80" s="79"/>
      <c r="Q80" s="82"/>
      <c r="R80" s="79"/>
    </row>
    <row r="81" spans="1:18" ht="15" x14ac:dyDescent="0.2">
      <c r="A81" s="13">
        <v>5</v>
      </c>
      <c r="B81" s="14" t="s">
        <v>64</v>
      </c>
      <c r="C81" s="15"/>
      <c r="D81" s="100"/>
      <c r="E81" s="16">
        <v>9</v>
      </c>
      <c r="F81" s="17">
        <f>IF(E81="", "", _xlfn.RANK.EQ(E81, E77:E82, 1))</f>
        <v>3</v>
      </c>
      <c r="G81" s="18">
        <f t="shared" si="14"/>
        <v>9</v>
      </c>
      <c r="H81" s="76"/>
      <c r="I81" s="79"/>
      <c r="J81" s="19">
        <v>210</v>
      </c>
      <c r="K81" s="17">
        <f>IF(J81="", "", _xlfn.RANK.EQ(J81, J77:J82, 0))</f>
        <v>2</v>
      </c>
      <c r="L81" s="20">
        <f t="shared" si="15"/>
        <v>210</v>
      </c>
      <c r="M81" s="76"/>
      <c r="N81" s="79"/>
      <c r="O81" s="87"/>
      <c r="P81" s="79"/>
      <c r="Q81" s="82"/>
      <c r="R81" s="79"/>
    </row>
    <row r="82" spans="1:18" ht="15" x14ac:dyDescent="0.2">
      <c r="A82" s="13">
        <v>6</v>
      </c>
      <c r="B82" s="14" t="s">
        <v>65</v>
      </c>
      <c r="C82" s="15"/>
      <c r="D82" s="101"/>
      <c r="E82" s="16">
        <v>9.6</v>
      </c>
      <c r="F82" s="17">
        <f>IF(E82="", "", _xlfn.RANK.EQ(E82, E77:E82, 1))</f>
        <v>6</v>
      </c>
      <c r="G82" s="18" t="str">
        <f t="shared" si="14"/>
        <v/>
      </c>
      <c r="H82" s="77"/>
      <c r="I82" s="80"/>
      <c r="J82" s="19">
        <v>200</v>
      </c>
      <c r="K82" s="17">
        <f>IF(J82="", "", _xlfn.RANK.EQ(J82, J77:J82, 0))</f>
        <v>4</v>
      </c>
      <c r="L82" s="20">
        <f t="shared" si="15"/>
        <v>200</v>
      </c>
      <c r="M82" s="77"/>
      <c r="N82" s="80"/>
      <c r="O82" s="88"/>
      <c r="P82" s="80"/>
      <c r="Q82" s="83"/>
      <c r="R82" s="80"/>
    </row>
    <row r="83" spans="1:18" ht="15" x14ac:dyDescent="0.2">
      <c r="A83" s="3"/>
      <c r="B83" s="4"/>
      <c r="C83" s="4"/>
      <c r="D83" s="4"/>
      <c r="E83" s="5"/>
      <c r="F83" s="6"/>
      <c r="G83" s="3"/>
      <c r="H83" s="3"/>
      <c r="I83" s="6"/>
      <c r="J83" s="5"/>
      <c r="K83" s="6"/>
      <c r="L83" s="3"/>
      <c r="M83" s="3"/>
      <c r="N83" s="6"/>
    </row>
    <row r="84" spans="1:18" ht="15" x14ac:dyDescent="0.2">
      <c r="A84" s="70" t="s">
        <v>1</v>
      </c>
      <c r="B84" s="89" t="s">
        <v>2</v>
      </c>
      <c r="C84" s="9"/>
      <c r="D84" s="89" t="s">
        <v>3</v>
      </c>
      <c r="E84" s="72" t="s">
        <v>4</v>
      </c>
      <c r="F84" s="73"/>
      <c r="G84" s="73"/>
      <c r="H84" s="73"/>
      <c r="I84" s="74"/>
      <c r="J84" s="72" t="s">
        <v>5</v>
      </c>
      <c r="K84" s="73"/>
      <c r="L84" s="73"/>
      <c r="M84" s="73"/>
      <c r="N84" s="74"/>
      <c r="O84" s="84" t="s">
        <v>6</v>
      </c>
      <c r="P84" s="70" t="s">
        <v>7</v>
      </c>
      <c r="Q84" s="70" t="s">
        <v>8</v>
      </c>
      <c r="R84" s="70" t="s">
        <v>9</v>
      </c>
    </row>
    <row r="85" spans="1:18" s="10" customFormat="1" ht="24" x14ac:dyDescent="0.2">
      <c r="A85" s="71"/>
      <c r="B85" s="90"/>
      <c r="C85" s="8"/>
      <c r="D85" s="90"/>
      <c r="E85" s="11" t="s">
        <v>10</v>
      </c>
      <c r="F85" s="7" t="s">
        <v>11</v>
      </c>
      <c r="G85" s="7" t="s">
        <v>12</v>
      </c>
      <c r="H85" s="7" t="s">
        <v>13</v>
      </c>
      <c r="I85" s="7" t="s">
        <v>7</v>
      </c>
      <c r="J85" s="11" t="s">
        <v>14</v>
      </c>
      <c r="K85" s="7" t="s">
        <v>11</v>
      </c>
      <c r="L85" s="7" t="s">
        <v>12</v>
      </c>
      <c r="M85" s="7" t="s">
        <v>13</v>
      </c>
      <c r="N85" s="7" t="s">
        <v>7</v>
      </c>
      <c r="O85" s="85"/>
      <c r="P85" s="71"/>
      <c r="Q85" s="71"/>
      <c r="R85" s="71"/>
    </row>
    <row r="86" spans="1:18" ht="15" x14ac:dyDescent="0.2">
      <c r="A86" s="13">
        <v>1</v>
      </c>
      <c r="B86" s="14" t="s">
        <v>66</v>
      </c>
      <c r="C86" s="15"/>
      <c r="D86" s="99">
        <v>17</v>
      </c>
      <c r="E86" s="16">
        <v>9.1999999999999993</v>
      </c>
      <c r="F86" s="17">
        <f>IF(E86="", "", _xlfn.RANK.EQ(E86, E86:E91, 1))</f>
        <v>3</v>
      </c>
      <c r="G86" s="18">
        <f t="shared" ref="G86:G91" si="16">IF(OR(F86=1, F86=2, F86=3, F86=4, F86=5), E86, "")</f>
        <v>9.1999999999999993</v>
      </c>
      <c r="H86" s="75">
        <f>IF(SUM(G86:G91)=0, "", SUM(G86:G91))</f>
        <v>45.8</v>
      </c>
      <c r="I86" s="78">
        <f>IF(ISERROR(_xlfn.RANK.EQ(H86, $H$5:$H$163, 1)), "", _xlfn.RANK.EQ(H86, $H$5:$H$163, 1))</f>
        <v>13</v>
      </c>
      <c r="J86" s="19">
        <v>204</v>
      </c>
      <c r="K86" s="17">
        <f>IF(J86="", "", _xlfn.RANK.EQ(J86, J86:J91, 0))</f>
        <v>5</v>
      </c>
      <c r="L86" s="20">
        <f t="shared" ref="L86:L91" si="17">IF(OR(K86=1, K86=2, K86=3, K86=4, K86=5), J86, "")</f>
        <v>204</v>
      </c>
      <c r="M86" s="75">
        <f>IF(SUM(L86:L91)=0, "", SUM(L86:L91))</f>
        <v>1068</v>
      </c>
      <c r="N86" s="78">
        <f>IF(ISERROR(_xlfn.RANK.EQ(M86, $M$5:$M$163, 0)), "", _xlfn.RANK.EQ(M86, $M$5:$M$163, 0))</f>
        <v>9</v>
      </c>
      <c r="O86" s="86"/>
      <c r="P86" s="78" t="str">
        <f>IF(ISERROR(_xlfn.RANK.EQ(O86, $O$5:$O$155, 1)), "", _xlfn.RANK.EQ(O86, $O$5:$O$155, 1))</f>
        <v/>
      </c>
      <c r="Q86" s="81">
        <f>I86+N86</f>
        <v>22</v>
      </c>
      <c r="R86" s="78">
        <f>IF(ISERROR(_xlfn.RANK.EQ(Q86, $Q$5:$Q$163, 1)), "", _xlfn.RANK.EQ(Q86, $Q$5:$Q$163, 1))</f>
        <v>11</v>
      </c>
    </row>
    <row r="87" spans="1:18" ht="15" x14ac:dyDescent="0.2">
      <c r="A87" s="13">
        <v>2</v>
      </c>
      <c r="B87" s="14" t="s">
        <v>67</v>
      </c>
      <c r="C87" s="15"/>
      <c r="D87" s="100"/>
      <c r="E87" s="16">
        <v>9</v>
      </c>
      <c r="F87" s="17">
        <f>IF(E87="", "", _xlfn.RANK.EQ(E87, E86:E91, 1))</f>
        <v>2</v>
      </c>
      <c r="G87" s="18">
        <f t="shared" si="16"/>
        <v>9</v>
      </c>
      <c r="H87" s="76"/>
      <c r="I87" s="79"/>
      <c r="J87" s="19">
        <v>183</v>
      </c>
      <c r="K87" s="17">
        <f>IF(J87="", "", _xlfn.RANK.EQ(J87, J86:J91, 0))</f>
        <v>6</v>
      </c>
      <c r="L87" s="20" t="str">
        <f t="shared" si="17"/>
        <v/>
      </c>
      <c r="M87" s="76"/>
      <c r="N87" s="79"/>
      <c r="O87" s="87"/>
      <c r="P87" s="79"/>
      <c r="Q87" s="82"/>
      <c r="R87" s="79"/>
    </row>
    <row r="88" spans="1:18" ht="15" x14ac:dyDescent="0.2">
      <c r="A88" s="13">
        <v>3</v>
      </c>
      <c r="B88" s="14" t="s">
        <v>68</v>
      </c>
      <c r="C88" s="15"/>
      <c r="D88" s="100"/>
      <c r="E88" s="16">
        <v>9.5</v>
      </c>
      <c r="F88" s="17">
        <f>IF(E88="", "", _xlfn.RANK.EQ(E88, E86:E91, 1))</f>
        <v>5</v>
      </c>
      <c r="G88" s="18">
        <f t="shared" si="16"/>
        <v>9.5</v>
      </c>
      <c r="H88" s="76"/>
      <c r="I88" s="79"/>
      <c r="J88" s="19">
        <v>209</v>
      </c>
      <c r="K88" s="17">
        <f>IF(J88="", "", _xlfn.RANK.EQ(J88, J86:J91, 0))</f>
        <v>4</v>
      </c>
      <c r="L88" s="20">
        <f t="shared" si="17"/>
        <v>209</v>
      </c>
      <c r="M88" s="76"/>
      <c r="N88" s="79"/>
      <c r="O88" s="87"/>
      <c r="P88" s="79"/>
      <c r="Q88" s="82"/>
      <c r="R88" s="79"/>
    </row>
    <row r="89" spans="1:18" ht="15" x14ac:dyDescent="0.2">
      <c r="A89" s="13">
        <v>4</v>
      </c>
      <c r="B89" s="14" t="s">
        <v>41</v>
      </c>
      <c r="C89" s="15"/>
      <c r="D89" s="100"/>
      <c r="E89" s="16">
        <v>8.6999999999999993</v>
      </c>
      <c r="F89" s="17">
        <f>IF(E89="", "", _xlfn.RANK.EQ(E89, E86:E91, 1))</f>
        <v>1</v>
      </c>
      <c r="G89" s="18">
        <f t="shared" si="16"/>
        <v>8.6999999999999993</v>
      </c>
      <c r="H89" s="76"/>
      <c r="I89" s="79"/>
      <c r="J89" s="19">
        <v>212</v>
      </c>
      <c r="K89" s="17">
        <f>IF(J89="", "", _xlfn.RANK.EQ(J89, J86:J91, 0))</f>
        <v>2</v>
      </c>
      <c r="L89" s="20">
        <f t="shared" si="17"/>
        <v>212</v>
      </c>
      <c r="M89" s="76"/>
      <c r="N89" s="79"/>
      <c r="O89" s="87"/>
      <c r="P89" s="79"/>
      <c r="Q89" s="82"/>
      <c r="R89" s="79"/>
    </row>
    <row r="90" spans="1:18" ht="15" x14ac:dyDescent="0.2">
      <c r="A90" s="13">
        <v>5</v>
      </c>
      <c r="B90" s="14" t="s">
        <v>69</v>
      </c>
      <c r="C90" s="15"/>
      <c r="D90" s="100"/>
      <c r="E90" s="16">
        <v>9.4</v>
      </c>
      <c r="F90" s="17">
        <f>IF(E90="", "", _xlfn.RANK.EQ(E90, E86:E91, 1))</f>
        <v>4</v>
      </c>
      <c r="G90" s="18">
        <f t="shared" si="16"/>
        <v>9.4</v>
      </c>
      <c r="H90" s="76"/>
      <c r="I90" s="79"/>
      <c r="J90" s="19">
        <v>231</v>
      </c>
      <c r="K90" s="17">
        <f>IF(J90="", "", _xlfn.RANK.EQ(J90, J86:J91, 0))</f>
        <v>1</v>
      </c>
      <c r="L90" s="20">
        <f t="shared" si="17"/>
        <v>231</v>
      </c>
      <c r="M90" s="76"/>
      <c r="N90" s="79"/>
      <c r="O90" s="87"/>
      <c r="P90" s="79"/>
      <c r="Q90" s="82"/>
      <c r="R90" s="79"/>
    </row>
    <row r="91" spans="1:18" ht="15" x14ac:dyDescent="0.2">
      <c r="A91" s="13">
        <v>6</v>
      </c>
      <c r="B91" s="14" t="s">
        <v>70</v>
      </c>
      <c r="C91" s="15"/>
      <c r="D91" s="101"/>
      <c r="E91" s="16">
        <v>9.9</v>
      </c>
      <c r="F91" s="17">
        <f>IF(E91="", "", _xlfn.RANK.EQ(E91, E86:E91, 1))</f>
        <v>6</v>
      </c>
      <c r="G91" s="18" t="str">
        <f t="shared" si="16"/>
        <v/>
      </c>
      <c r="H91" s="77"/>
      <c r="I91" s="80"/>
      <c r="J91" s="19">
        <v>212</v>
      </c>
      <c r="K91" s="17">
        <f>IF(J91="", "", _xlfn.RANK.EQ(J91, J86:J91, 0))</f>
        <v>2</v>
      </c>
      <c r="L91" s="20">
        <f t="shared" si="17"/>
        <v>212</v>
      </c>
      <c r="M91" s="77"/>
      <c r="N91" s="80"/>
      <c r="O91" s="88"/>
      <c r="P91" s="80"/>
      <c r="Q91" s="83"/>
      <c r="R91" s="80"/>
    </row>
    <row r="92" spans="1:18" ht="15" x14ac:dyDescent="0.2">
      <c r="A92" s="3"/>
      <c r="B92" s="4"/>
      <c r="C92" s="4"/>
      <c r="D92" s="4"/>
      <c r="E92" s="5"/>
      <c r="F92" s="6"/>
      <c r="G92" s="3"/>
      <c r="H92" s="3"/>
      <c r="I92" s="6"/>
      <c r="J92" s="5"/>
      <c r="K92" s="6"/>
      <c r="L92" s="3"/>
      <c r="M92" s="3"/>
      <c r="N92" s="6"/>
    </row>
    <row r="93" spans="1:18" ht="15" x14ac:dyDescent="0.2">
      <c r="A93" s="70" t="s">
        <v>1</v>
      </c>
      <c r="B93" s="89" t="s">
        <v>2</v>
      </c>
      <c r="C93" s="9"/>
      <c r="D93" s="89" t="s">
        <v>3</v>
      </c>
      <c r="E93" s="72" t="s">
        <v>4</v>
      </c>
      <c r="F93" s="73"/>
      <c r="G93" s="73"/>
      <c r="H93" s="73"/>
      <c r="I93" s="74"/>
      <c r="J93" s="72" t="s">
        <v>5</v>
      </c>
      <c r="K93" s="73"/>
      <c r="L93" s="73"/>
      <c r="M93" s="73"/>
      <c r="N93" s="74"/>
      <c r="O93" s="84" t="s">
        <v>6</v>
      </c>
      <c r="P93" s="70" t="s">
        <v>7</v>
      </c>
      <c r="Q93" s="70" t="s">
        <v>8</v>
      </c>
      <c r="R93" s="70" t="s">
        <v>9</v>
      </c>
    </row>
    <row r="94" spans="1:18" s="10" customFormat="1" ht="24" x14ac:dyDescent="0.2">
      <c r="A94" s="71"/>
      <c r="B94" s="90"/>
      <c r="C94" s="8"/>
      <c r="D94" s="90"/>
      <c r="E94" s="11" t="s">
        <v>10</v>
      </c>
      <c r="F94" s="7" t="s">
        <v>11</v>
      </c>
      <c r="G94" s="7" t="s">
        <v>12</v>
      </c>
      <c r="H94" s="7" t="s">
        <v>13</v>
      </c>
      <c r="I94" s="7" t="s">
        <v>7</v>
      </c>
      <c r="J94" s="11" t="s">
        <v>14</v>
      </c>
      <c r="K94" s="7" t="s">
        <v>11</v>
      </c>
      <c r="L94" s="7" t="s">
        <v>12</v>
      </c>
      <c r="M94" s="7" t="s">
        <v>13</v>
      </c>
      <c r="N94" s="7" t="s">
        <v>7</v>
      </c>
      <c r="O94" s="85"/>
      <c r="P94" s="71"/>
      <c r="Q94" s="71"/>
      <c r="R94" s="71"/>
    </row>
    <row r="95" spans="1:18" ht="15" x14ac:dyDescent="0.2">
      <c r="A95" s="13">
        <v>1</v>
      </c>
      <c r="B95" s="14" t="s">
        <v>71</v>
      </c>
      <c r="C95" s="15"/>
      <c r="D95" s="99">
        <v>36</v>
      </c>
      <c r="E95" s="16">
        <v>8.6</v>
      </c>
      <c r="F95" s="17">
        <f>IF(E95="", "", _xlfn.RANK.EQ(E95, E95:E100, 1))</f>
        <v>1</v>
      </c>
      <c r="G95" s="18">
        <f t="shared" ref="G95:G100" si="18">IF(OR(F95=1, F95=2, F95=3, F95=4, F95=5), E95, "")</f>
        <v>8.6</v>
      </c>
      <c r="H95" s="75">
        <f>IF(SUM(G95:G100)=0, "", SUM(G95:G100))</f>
        <v>48</v>
      </c>
      <c r="I95" s="78">
        <f>IF(ISERROR(_xlfn.RANK.EQ(H95, $H$5:$H$163, 1)), "", _xlfn.RANK.EQ(H95, $H$5:$H$163, 1))</f>
        <v>17</v>
      </c>
      <c r="J95" s="19">
        <v>201</v>
      </c>
      <c r="K95" s="17">
        <f>IF(J95="", "", _xlfn.RANK.EQ(J95, J95:J100, 0))</f>
        <v>1</v>
      </c>
      <c r="L95" s="20">
        <f t="shared" ref="L95:L100" si="19">IF(OR(K95=1, K95=2, K95=3, K95=4, K95=5), J95, "")</f>
        <v>201</v>
      </c>
      <c r="M95" s="75">
        <f>IF(SUM(L95:L100)=0, "", SUM(L95:L100))</f>
        <v>929</v>
      </c>
      <c r="N95" s="78">
        <f>IF(ISERROR(_xlfn.RANK.EQ(M95, $M$5:$M$163, 0)), "", _xlfn.RANK.EQ(M95, $M$5:$M$163, 0))</f>
        <v>17</v>
      </c>
      <c r="O95" s="86"/>
      <c r="P95" s="78" t="str">
        <f>IF(ISERROR(_xlfn.RANK.EQ(O95, $O$5:$O$155, 1)), "", _xlfn.RANK.EQ(O95, $O$5:$O$155, 1))</f>
        <v/>
      </c>
      <c r="Q95" s="81">
        <f>I95+N95</f>
        <v>34</v>
      </c>
      <c r="R95" s="78">
        <f>IF(ISERROR(_xlfn.RANK.EQ(Q95, $Q$5:$Q$163, 1)), "", _xlfn.RANK.EQ(Q95, $Q$5:$Q$163, 1))</f>
        <v>17</v>
      </c>
    </row>
    <row r="96" spans="1:18" ht="15" x14ac:dyDescent="0.2">
      <c r="A96" s="13">
        <v>2</v>
      </c>
      <c r="B96" s="14" t="s">
        <v>72</v>
      </c>
      <c r="C96" s="15"/>
      <c r="D96" s="100"/>
      <c r="E96" s="16">
        <v>9.8000000000000007</v>
      </c>
      <c r="F96" s="17">
        <f>IF(E96="", "", _xlfn.RANK.EQ(E96, E95:E100, 1))</f>
        <v>3</v>
      </c>
      <c r="G96" s="18">
        <f t="shared" si="18"/>
        <v>9.8000000000000007</v>
      </c>
      <c r="H96" s="76"/>
      <c r="I96" s="79"/>
      <c r="J96" s="19">
        <v>176</v>
      </c>
      <c r="K96" s="17">
        <f>IF(J96="", "", _xlfn.RANK.EQ(J96, J95:J100, 0))</f>
        <v>4</v>
      </c>
      <c r="L96" s="20">
        <f t="shared" si="19"/>
        <v>176</v>
      </c>
      <c r="M96" s="76"/>
      <c r="N96" s="79"/>
      <c r="O96" s="87"/>
      <c r="P96" s="79"/>
      <c r="Q96" s="82"/>
      <c r="R96" s="79"/>
    </row>
    <row r="97" spans="1:18" ht="15" x14ac:dyDescent="0.2">
      <c r="A97" s="13">
        <v>3</v>
      </c>
      <c r="B97" s="14" t="s">
        <v>73</v>
      </c>
      <c r="C97" s="15"/>
      <c r="D97" s="100"/>
      <c r="E97" s="16">
        <v>9.6999999999999993</v>
      </c>
      <c r="F97" s="17">
        <f>IF(E97="", "", _xlfn.RANK.EQ(E97, E95:E100, 1))</f>
        <v>2</v>
      </c>
      <c r="G97" s="18">
        <f t="shared" si="18"/>
        <v>9.6999999999999993</v>
      </c>
      <c r="H97" s="76"/>
      <c r="I97" s="79"/>
      <c r="J97" s="19">
        <v>195</v>
      </c>
      <c r="K97" s="17">
        <f>IF(J97="", "", _xlfn.RANK.EQ(J97, J95:J100, 0))</f>
        <v>2</v>
      </c>
      <c r="L97" s="20">
        <f t="shared" si="19"/>
        <v>195</v>
      </c>
      <c r="M97" s="76"/>
      <c r="N97" s="79"/>
      <c r="O97" s="87"/>
      <c r="P97" s="79"/>
      <c r="Q97" s="82"/>
      <c r="R97" s="79"/>
    </row>
    <row r="98" spans="1:18" ht="15" x14ac:dyDescent="0.2">
      <c r="A98" s="13">
        <v>4</v>
      </c>
      <c r="B98" s="14" t="s">
        <v>74</v>
      </c>
      <c r="C98" s="15"/>
      <c r="D98" s="100"/>
      <c r="E98" s="16">
        <v>9.9</v>
      </c>
      <c r="F98" s="17">
        <f>IF(E98="", "", _xlfn.RANK.EQ(E98, E95:E100, 1))</f>
        <v>4</v>
      </c>
      <c r="G98" s="18">
        <f t="shared" si="18"/>
        <v>9.9</v>
      </c>
      <c r="H98" s="76"/>
      <c r="I98" s="79"/>
      <c r="J98" s="19">
        <v>188</v>
      </c>
      <c r="K98" s="17">
        <f>IF(J98="", "", _xlfn.RANK.EQ(J98, J95:J100, 0))</f>
        <v>3</v>
      </c>
      <c r="L98" s="20">
        <f t="shared" si="19"/>
        <v>188</v>
      </c>
      <c r="M98" s="76"/>
      <c r="N98" s="79"/>
      <c r="O98" s="87"/>
      <c r="P98" s="79"/>
      <c r="Q98" s="82"/>
      <c r="R98" s="79"/>
    </row>
    <row r="99" spans="1:18" ht="15" x14ac:dyDescent="0.2">
      <c r="A99" s="13">
        <v>5</v>
      </c>
      <c r="B99" s="14" t="s">
        <v>75</v>
      </c>
      <c r="C99" s="15"/>
      <c r="D99" s="100"/>
      <c r="E99" s="16">
        <v>10</v>
      </c>
      <c r="F99" s="17">
        <f>IF(E99="", "", _xlfn.RANK.EQ(E99, E95:E100, 1))</f>
        <v>5</v>
      </c>
      <c r="G99" s="18">
        <f t="shared" si="18"/>
        <v>10</v>
      </c>
      <c r="H99" s="76"/>
      <c r="I99" s="79"/>
      <c r="J99" s="19">
        <v>169</v>
      </c>
      <c r="K99" s="17">
        <f>IF(J99="", "", _xlfn.RANK.EQ(J99, J95:J100, 0))</f>
        <v>5</v>
      </c>
      <c r="L99" s="20">
        <f t="shared" si="19"/>
        <v>169</v>
      </c>
      <c r="M99" s="76"/>
      <c r="N99" s="79"/>
      <c r="O99" s="87"/>
      <c r="P99" s="79"/>
      <c r="Q99" s="82"/>
      <c r="R99" s="79"/>
    </row>
    <row r="100" spans="1:18" ht="15" x14ac:dyDescent="0.2">
      <c r="A100" s="13">
        <v>6</v>
      </c>
      <c r="B100" s="14"/>
      <c r="C100" s="15"/>
      <c r="D100" s="101"/>
      <c r="E100" s="16"/>
      <c r="F100" s="17" t="str">
        <f>IF(E100="", "", _xlfn.RANK.EQ(E100, E95:E100, 1))</f>
        <v/>
      </c>
      <c r="G100" s="18" t="str">
        <f t="shared" si="18"/>
        <v/>
      </c>
      <c r="H100" s="77"/>
      <c r="I100" s="80"/>
      <c r="J100" s="19"/>
      <c r="K100" s="17" t="str">
        <f>IF(J100="", "", _xlfn.RANK.EQ(J100, J95:J100, 0))</f>
        <v/>
      </c>
      <c r="L100" s="20" t="str">
        <f t="shared" si="19"/>
        <v/>
      </c>
      <c r="M100" s="77"/>
      <c r="N100" s="80"/>
      <c r="O100" s="88"/>
      <c r="P100" s="80"/>
      <c r="Q100" s="83"/>
      <c r="R100" s="80"/>
    </row>
    <row r="101" spans="1:18" ht="15" x14ac:dyDescent="0.2">
      <c r="A101" s="3"/>
      <c r="B101" s="4"/>
      <c r="C101" s="4"/>
      <c r="D101" s="4"/>
      <c r="E101" s="5"/>
      <c r="F101" s="6"/>
      <c r="G101" s="3"/>
      <c r="H101" s="3"/>
      <c r="I101" s="6"/>
      <c r="J101" s="5"/>
      <c r="K101" s="6"/>
      <c r="L101" s="3"/>
      <c r="M101" s="3"/>
      <c r="N101" s="6"/>
    </row>
    <row r="102" spans="1:18" ht="15" x14ac:dyDescent="0.2">
      <c r="A102" s="70" t="s">
        <v>1</v>
      </c>
      <c r="B102" s="89" t="s">
        <v>2</v>
      </c>
      <c r="C102" s="9"/>
      <c r="D102" s="89" t="s">
        <v>3</v>
      </c>
      <c r="E102" s="72" t="s">
        <v>4</v>
      </c>
      <c r="F102" s="73"/>
      <c r="G102" s="73"/>
      <c r="H102" s="73"/>
      <c r="I102" s="74"/>
      <c r="J102" s="72" t="s">
        <v>5</v>
      </c>
      <c r="K102" s="73"/>
      <c r="L102" s="73"/>
      <c r="M102" s="73"/>
      <c r="N102" s="74"/>
      <c r="O102" s="84" t="s">
        <v>6</v>
      </c>
      <c r="P102" s="70" t="s">
        <v>7</v>
      </c>
      <c r="Q102" s="70" t="s">
        <v>8</v>
      </c>
      <c r="R102" s="70" t="s">
        <v>9</v>
      </c>
    </row>
    <row r="103" spans="1:18" s="10" customFormat="1" ht="24" x14ac:dyDescent="0.2">
      <c r="A103" s="71"/>
      <c r="B103" s="90"/>
      <c r="C103" s="8"/>
      <c r="D103" s="90"/>
      <c r="E103" s="11" t="s">
        <v>10</v>
      </c>
      <c r="F103" s="7" t="s">
        <v>11</v>
      </c>
      <c r="G103" s="7" t="s">
        <v>12</v>
      </c>
      <c r="H103" s="7" t="s">
        <v>13</v>
      </c>
      <c r="I103" s="7" t="s">
        <v>7</v>
      </c>
      <c r="J103" s="11" t="s">
        <v>14</v>
      </c>
      <c r="K103" s="7" t="s">
        <v>11</v>
      </c>
      <c r="L103" s="7" t="s">
        <v>12</v>
      </c>
      <c r="M103" s="7" t="s">
        <v>13</v>
      </c>
      <c r="N103" s="7" t="s">
        <v>7</v>
      </c>
      <c r="O103" s="85"/>
      <c r="P103" s="71"/>
      <c r="Q103" s="71"/>
      <c r="R103" s="71"/>
    </row>
    <row r="104" spans="1:18" ht="15" x14ac:dyDescent="0.2">
      <c r="A104" s="13">
        <v>1</v>
      </c>
      <c r="B104" s="14" t="s">
        <v>76</v>
      </c>
      <c r="C104" s="15"/>
      <c r="D104" s="99">
        <v>41</v>
      </c>
      <c r="E104" s="16">
        <v>9</v>
      </c>
      <c r="F104" s="17">
        <f>IF(E104="", "", _xlfn.RANK.EQ(E104, E104:E109, 1))</f>
        <v>4</v>
      </c>
      <c r="G104" s="18">
        <f t="shared" ref="G104:G109" si="20">IF(OR(F104=1, F104=2, F104=3, F104=4, F104=5), E104, "")</f>
        <v>9</v>
      </c>
      <c r="H104" s="75">
        <f>IF(SUM(G104:G109)=0, "", SUM(G104:G109))</f>
        <v>43.9</v>
      </c>
      <c r="I104" s="78">
        <f>IF(ISERROR(_xlfn.RANK.EQ(H104, $H$5:$H$163, 1)), "", _xlfn.RANK.EQ(H104, $H$5:$H$163, 1))</f>
        <v>6</v>
      </c>
      <c r="J104" s="19">
        <v>198</v>
      </c>
      <c r="K104" s="17">
        <f>IF(J104="", "", _xlfn.RANK.EQ(J104, J104:J109, 0))</f>
        <v>5</v>
      </c>
      <c r="L104" s="20">
        <f t="shared" ref="L104:L109" si="21">IF(OR(K104=1, K104=2, K104=3, K104=4, K104=5), J104, "")</f>
        <v>198</v>
      </c>
      <c r="M104" s="75">
        <f>IF(SUM(L104:L109)=0, "", SUM(L104:L109))</f>
        <v>1064</v>
      </c>
      <c r="N104" s="78">
        <f>IF(ISERROR(_xlfn.RANK.EQ(M104, $M$5:$M$163, 0)), "", _xlfn.RANK.EQ(M104, $M$5:$M$163, 0))</f>
        <v>10</v>
      </c>
      <c r="O104" s="86"/>
      <c r="P104" s="78" t="str">
        <f>IF(ISERROR(_xlfn.RANK.EQ(O104, $O$5:$O$155, 1)), "", _xlfn.RANK.EQ(O104, $O$5:$O$155, 1))</f>
        <v/>
      </c>
      <c r="Q104" s="81">
        <f>I104+N104</f>
        <v>16</v>
      </c>
      <c r="R104" s="78">
        <f>IF(ISERROR(_xlfn.RANK.EQ(Q104, $Q$5:$Q$163, 1)), "", _xlfn.RANK.EQ(Q104, $Q$5:$Q$163, 1))</f>
        <v>8</v>
      </c>
    </row>
    <row r="105" spans="1:18" ht="15" x14ac:dyDescent="0.2">
      <c r="A105" s="13">
        <v>2</v>
      </c>
      <c r="B105" s="14" t="s">
        <v>77</v>
      </c>
      <c r="C105" s="15"/>
      <c r="D105" s="100"/>
      <c r="E105" s="16">
        <v>9.1999999999999993</v>
      </c>
      <c r="F105" s="17">
        <f>IF(E105="", "", _xlfn.RANK.EQ(E105, E104:E109, 1))</f>
        <v>5</v>
      </c>
      <c r="G105" s="18">
        <f t="shared" si="20"/>
        <v>9.1999999999999993</v>
      </c>
      <c r="H105" s="76"/>
      <c r="I105" s="79"/>
      <c r="J105" s="19">
        <v>201</v>
      </c>
      <c r="K105" s="17">
        <f>IF(J105="", "", _xlfn.RANK.EQ(J105, J104:J109, 0))</f>
        <v>4</v>
      </c>
      <c r="L105" s="20">
        <f t="shared" si="21"/>
        <v>201</v>
      </c>
      <c r="M105" s="76"/>
      <c r="N105" s="79"/>
      <c r="O105" s="87"/>
      <c r="P105" s="79"/>
      <c r="Q105" s="82"/>
      <c r="R105" s="79"/>
    </row>
    <row r="106" spans="1:18" ht="15" x14ac:dyDescent="0.2">
      <c r="A106" s="13">
        <v>3</v>
      </c>
      <c r="B106" s="14" t="s">
        <v>78</v>
      </c>
      <c r="C106" s="15"/>
      <c r="D106" s="100"/>
      <c r="E106" s="16">
        <v>8.8000000000000007</v>
      </c>
      <c r="F106" s="17">
        <f>IF(E106="", "", _xlfn.RANK.EQ(E106, E104:E109, 1))</f>
        <v>3</v>
      </c>
      <c r="G106" s="18">
        <f t="shared" si="20"/>
        <v>8.8000000000000007</v>
      </c>
      <c r="H106" s="76"/>
      <c r="I106" s="79"/>
      <c r="J106" s="19">
        <v>205</v>
      </c>
      <c r="K106" s="17">
        <f>IF(J106="", "", _xlfn.RANK.EQ(J106, J104:J109, 0))</f>
        <v>3</v>
      </c>
      <c r="L106" s="20">
        <f t="shared" si="21"/>
        <v>205</v>
      </c>
      <c r="M106" s="76"/>
      <c r="N106" s="79"/>
      <c r="O106" s="87"/>
      <c r="P106" s="79"/>
      <c r="Q106" s="82"/>
      <c r="R106" s="79"/>
    </row>
    <row r="107" spans="1:18" ht="15" x14ac:dyDescent="0.2">
      <c r="A107" s="13">
        <v>4</v>
      </c>
      <c r="B107" s="14" t="s">
        <v>79</v>
      </c>
      <c r="C107" s="15"/>
      <c r="D107" s="100"/>
      <c r="E107" s="16">
        <v>8.4</v>
      </c>
      <c r="F107" s="17">
        <f>IF(E107="", "", _xlfn.RANK.EQ(E107, E104:E109, 1))</f>
        <v>1</v>
      </c>
      <c r="G107" s="18">
        <f t="shared" si="20"/>
        <v>8.4</v>
      </c>
      <c r="H107" s="76"/>
      <c r="I107" s="79"/>
      <c r="J107" s="19">
        <v>236</v>
      </c>
      <c r="K107" s="17">
        <f>IF(J107="", "", _xlfn.RANK.EQ(J107, J104:J109, 0))</f>
        <v>1</v>
      </c>
      <c r="L107" s="20">
        <f t="shared" si="21"/>
        <v>236</v>
      </c>
      <c r="M107" s="76"/>
      <c r="N107" s="79"/>
      <c r="O107" s="87"/>
      <c r="P107" s="79"/>
      <c r="Q107" s="82"/>
      <c r="R107" s="79"/>
    </row>
    <row r="108" spans="1:18" ht="15" x14ac:dyDescent="0.2">
      <c r="A108" s="13">
        <v>5</v>
      </c>
      <c r="B108" s="14" t="s">
        <v>80</v>
      </c>
      <c r="C108" s="15"/>
      <c r="D108" s="100"/>
      <c r="E108" s="16">
        <v>9.6</v>
      </c>
      <c r="F108" s="17">
        <f>IF(E108="", "", _xlfn.RANK.EQ(E108, E104:E109, 1))</f>
        <v>6</v>
      </c>
      <c r="G108" s="18" t="str">
        <f t="shared" si="20"/>
        <v/>
      </c>
      <c r="H108" s="76"/>
      <c r="I108" s="79"/>
      <c r="J108" s="19">
        <v>182</v>
      </c>
      <c r="K108" s="17">
        <f>IF(J108="", "", _xlfn.RANK.EQ(J108, J104:J109, 0))</f>
        <v>6</v>
      </c>
      <c r="L108" s="20" t="str">
        <f t="shared" si="21"/>
        <v/>
      </c>
      <c r="M108" s="76"/>
      <c r="N108" s="79"/>
      <c r="O108" s="87"/>
      <c r="P108" s="79"/>
      <c r="Q108" s="82"/>
      <c r="R108" s="79"/>
    </row>
    <row r="109" spans="1:18" ht="15" x14ac:dyDescent="0.2">
      <c r="A109" s="13">
        <v>6</v>
      </c>
      <c r="B109" s="14" t="s">
        <v>81</v>
      </c>
      <c r="C109" s="15"/>
      <c r="D109" s="101"/>
      <c r="E109" s="16">
        <v>8.5</v>
      </c>
      <c r="F109" s="17">
        <f>IF(E109="", "", _xlfn.RANK.EQ(E109, E104:E109, 1))</f>
        <v>2</v>
      </c>
      <c r="G109" s="18">
        <f t="shared" si="20"/>
        <v>8.5</v>
      </c>
      <c r="H109" s="77"/>
      <c r="I109" s="80"/>
      <c r="J109" s="19">
        <v>224</v>
      </c>
      <c r="K109" s="17">
        <f>IF(J109="", "", _xlfn.RANK.EQ(J109, J104:J109, 0))</f>
        <v>2</v>
      </c>
      <c r="L109" s="20">
        <f t="shared" si="21"/>
        <v>224</v>
      </c>
      <c r="M109" s="77"/>
      <c r="N109" s="80"/>
      <c r="O109" s="88"/>
      <c r="P109" s="80"/>
      <c r="Q109" s="83"/>
      <c r="R109" s="80"/>
    </row>
    <row r="110" spans="1:18" ht="15" x14ac:dyDescent="0.2">
      <c r="A110" s="3"/>
      <c r="B110" s="4"/>
      <c r="C110" s="4"/>
      <c r="D110" s="4"/>
      <c r="E110" s="5"/>
      <c r="F110" s="6"/>
      <c r="G110" s="3"/>
      <c r="H110" s="3"/>
      <c r="I110" s="6"/>
      <c r="J110" s="5"/>
      <c r="K110" s="6"/>
      <c r="L110" s="3"/>
      <c r="M110" s="3"/>
      <c r="N110" s="6"/>
    </row>
    <row r="111" spans="1:18" ht="15" x14ac:dyDescent="0.2">
      <c r="A111" s="70" t="s">
        <v>1</v>
      </c>
      <c r="B111" s="89" t="s">
        <v>2</v>
      </c>
      <c r="C111" s="9"/>
      <c r="D111" s="89" t="s">
        <v>3</v>
      </c>
      <c r="E111" s="72" t="s">
        <v>4</v>
      </c>
      <c r="F111" s="73"/>
      <c r="G111" s="73"/>
      <c r="H111" s="73"/>
      <c r="I111" s="74"/>
      <c r="J111" s="72" t="s">
        <v>5</v>
      </c>
      <c r="K111" s="73"/>
      <c r="L111" s="73"/>
      <c r="M111" s="73"/>
      <c r="N111" s="74"/>
      <c r="O111" s="84" t="s">
        <v>6</v>
      </c>
      <c r="P111" s="70" t="s">
        <v>7</v>
      </c>
      <c r="Q111" s="70" t="s">
        <v>8</v>
      </c>
      <c r="R111" s="70" t="s">
        <v>9</v>
      </c>
    </row>
    <row r="112" spans="1:18" s="10" customFormat="1" ht="24" x14ac:dyDescent="0.2">
      <c r="A112" s="71"/>
      <c r="B112" s="90"/>
      <c r="C112" s="8"/>
      <c r="D112" s="90"/>
      <c r="E112" s="11" t="s">
        <v>10</v>
      </c>
      <c r="F112" s="7" t="s">
        <v>11</v>
      </c>
      <c r="G112" s="7" t="s">
        <v>12</v>
      </c>
      <c r="H112" s="7" t="s">
        <v>13</v>
      </c>
      <c r="I112" s="7" t="s">
        <v>7</v>
      </c>
      <c r="J112" s="11" t="s">
        <v>14</v>
      </c>
      <c r="K112" s="7" t="s">
        <v>11</v>
      </c>
      <c r="L112" s="7" t="s">
        <v>12</v>
      </c>
      <c r="M112" s="7" t="s">
        <v>13</v>
      </c>
      <c r="N112" s="7" t="s">
        <v>7</v>
      </c>
      <c r="O112" s="85"/>
      <c r="P112" s="71"/>
      <c r="Q112" s="71"/>
      <c r="R112" s="71"/>
    </row>
    <row r="113" spans="1:18" ht="15" x14ac:dyDescent="0.2">
      <c r="A113" s="13">
        <v>1</v>
      </c>
      <c r="B113" s="14" t="s">
        <v>82</v>
      </c>
      <c r="C113" s="15"/>
      <c r="D113" s="99">
        <v>50</v>
      </c>
      <c r="E113" s="16">
        <v>8.6</v>
      </c>
      <c r="F113" s="17">
        <f>IF(E113="", "", _xlfn.RANK.EQ(E113, E113:E118, 1))</f>
        <v>3</v>
      </c>
      <c r="G113" s="18">
        <f t="shared" ref="G113:G118" si="22">IF(OR(F113=1, F113=2, F113=3, F113=4, F113=5), E113, "")</f>
        <v>8.6</v>
      </c>
      <c r="H113" s="75">
        <f>IF(SUM(G113:G118)=0, "", SUM(G113:G118))</f>
        <v>42.199999999999996</v>
      </c>
      <c r="I113" s="78">
        <f>IF(ISERROR(_xlfn.RANK.EQ(H113, $H$5:$H$163, 1)), "", _xlfn.RANK.EQ(H113, $H$5:$H$163, 1))</f>
        <v>2</v>
      </c>
      <c r="J113" s="19">
        <v>230</v>
      </c>
      <c r="K113" s="17">
        <f>IF(J113="", "", _xlfn.RANK.EQ(J113, J113:J118, 0))</f>
        <v>2</v>
      </c>
      <c r="L113" s="20">
        <f t="shared" ref="L113:L118" si="23">IF(OR(K113=1, K113=2, K113=3, K113=4, K113=5), J113, "")</f>
        <v>230</v>
      </c>
      <c r="M113" s="75">
        <f>IF(SUM(L113:L118)=0, "", SUM(L113:L118))</f>
        <v>1136</v>
      </c>
      <c r="N113" s="78">
        <f>IF(ISERROR(_xlfn.RANK.EQ(M113, $M$5:$M$163, 0)), "", _xlfn.RANK.EQ(M113, $M$5:$M$163, 0))</f>
        <v>2</v>
      </c>
      <c r="O113" s="86"/>
      <c r="P113" s="78" t="str">
        <f>IF(ISERROR(_xlfn.RANK.EQ(O113, $O$5:$O$155, 1)), "", _xlfn.RANK.EQ(O113, $O$5:$O$155, 1))</f>
        <v/>
      </c>
      <c r="Q113" s="81">
        <f>I113+N113</f>
        <v>4</v>
      </c>
      <c r="R113" s="78">
        <f>IF(ISERROR(_xlfn.RANK.EQ(Q113, $Q$5:$Q$163, 1)), "", _xlfn.RANK.EQ(Q113, $Q$5:$Q$163, 1))</f>
        <v>1</v>
      </c>
    </row>
    <row r="114" spans="1:18" ht="15" x14ac:dyDescent="0.2">
      <c r="A114" s="13">
        <v>2</v>
      </c>
      <c r="B114" s="14" t="s">
        <v>83</v>
      </c>
      <c r="C114" s="15"/>
      <c r="D114" s="100"/>
      <c r="E114" s="16">
        <v>8.1</v>
      </c>
      <c r="F114" s="17">
        <f>IF(E114="", "", _xlfn.RANK.EQ(E114, E113:E118, 1))</f>
        <v>1</v>
      </c>
      <c r="G114" s="18">
        <f t="shared" si="22"/>
        <v>8.1</v>
      </c>
      <c r="H114" s="76"/>
      <c r="I114" s="79"/>
      <c r="J114" s="19">
        <v>223</v>
      </c>
      <c r="K114" s="17">
        <f>IF(J114="", "", _xlfn.RANK.EQ(J114, J113:J118, 0))</f>
        <v>4</v>
      </c>
      <c r="L114" s="20">
        <f t="shared" si="23"/>
        <v>223</v>
      </c>
      <c r="M114" s="76"/>
      <c r="N114" s="79"/>
      <c r="O114" s="87"/>
      <c r="P114" s="79"/>
      <c r="Q114" s="82"/>
      <c r="R114" s="79"/>
    </row>
    <row r="115" spans="1:18" ht="15" x14ac:dyDescent="0.2">
      <c r="A115" s="13">
        <v>3</v>
      </c>
      <c r="B115" s="14" t="s">
        <v>84</v>
      </c>
      <c r="C115" s="15"/>
      <c r="D115" s="100"/>
      <c r="E115" s="16">
        <v>8.6</v>
      </c>
      <c r="F115" s="17">
        <f>IF(E115="", "", _xlfn.RANK.EQ(E115, E113:E118, 1))</f>
        <v>3</v>
      </c>
      <c r="G115" s="18">
        <f t="shared" si="22"/>
        <v>8.6</v>
      </c>
      <c r="H115" s="76"/>
      <c r="I115" s="79"/>
      <c r="J115" s="19">
        <v>230</v>
      </c>
      <c r="K115" s="17">
        <f>IF(J115="", "", _xlfn.RANK.EQ(J115, J113:J118, 0))</f>
        <v>2</v>
      </c>
      <c r="L115" s="20">
        <f t="shared" si="23"/>
        <v>230</v>
      </c>
      <c r="M115" s="76"/>
      <c r="N115" s="79"/>
      <c r="O115" s="87"/>
      <c r="P115" s="79"/>
      <c r="Q115" s="82"/>
      <c r="R115" s="79"/>
    </row>
    <row r="116" spans="1:18" ht="15" x14ac:dyDescent="0.2">
      <c r="A116" s="13">
        <v>4</v>
      </c>
      <c r="B116" s="14" t="s">
        <v>85</v>
      </c>
      <c r="C116" s="15"/>
      <c r="D116" s="100"/>
      <c r="E116" s="16">
        <v>8.3000000000000007</v>
      </c>
      <c r="F116" s="17">
        <f>IF(E116="", "", _xlfn.RANK.EQ(E116, E113:E118, 1))</f>
        <v>2</v>
      </c>
      <c r="G116" s="18">
        <f t="shared" si="22"/>
        <v>8.3000000000000007</v>
      </c>
      <c r="H116" s="76"/>
      <c r="I116" s="79"/>
      <c r="J116" s="19">
        <v>221</v>
      </c>
      <c r="K116" s="17">
        <f>IF(J116="", "", _xlfn.RANK.EQ(J116, J113:J118, 0))</f>
        <v>5</v>
      </c>
      <c r="L116" s="20">
        <f t="shared" si="23"/>
        <v>221</v>
      </c>
      <c r="M116" s="76"/>
      <c r="N116" s="79"/>
      <c r="O116" s="87"/>
      <c r="P116" s="79"/>
      <c r="Q116" s="82"/>
      <c r="R116" s="79"/>
    </row>
    <row r="117" spans="1:18" ht="15" x14ac:dyDescent="0.2">
      <c r="A117" s="13">
        <v>5</v>
      </c>
      <c r="B117" s="14" t="s">
        <v>86</v>
      </c>
      <c r="C117" s="15"/>
      <c r="D117" s="100"/>
      <c r="E117" s="16">
        <v>8.6</v>
      </c>
      <c r="F117" s="17">
        <f>IF(E117="", "", _xlfn.RANK.EQ(E117, E113:E118, 1))</f>
        <v>3</v>
      </c>
      <c r="G117" s="18">
        <f t="shared" si="22"/>
        <v>8.6</v>
      </c>
      <c r="H117" s="76"/>
      <c r="I117" s="79"/>
      <c r="J117" s="19">
        <v>232</v>
      </c>
      <c r="K117" s="17">
        <f>IF(J117="", "", _xlfn.RANK.EQ(J117, J113:J118, 0))</f>
        <v>1</v>
      </c>
      <c r="L117" s="20">
        <f t="shared" si="23"/>
        <v>232</v>
      </c>
      <c r="M117" s="76"/>
      <c r="N117" s="79"/>
      <c r="O117" s="87"/>
      <c r="P117" s="79"/>
      <c r="Q117" s="82"/>
      <c r="R117" s="79"/>
    </row>
    <row r="118" spans="1:18" ht="15" x14ac:dyDescent="0.2">
      <c r="A118" s="13">
        <v>6</v>
      </c>
      <c r="B118" s="14" t="s">
        <v>87</v>
      </c>
      <c r="C118" s="15"/>
      <c r="D118" s="101"/>
      <c r="E118" s="16">
        <v>9.9</v>
      </c>
      <c r="F118" s="17">
        <f>IF(E118="", "", _xlfn.RANK.EQ(E118, E113:E118, 1))</f>
        <v>6</v>
      </c>
      <c r="G118" s="18" t="str">
        <f t="shared" si="22"/>
        <v/>
      </c>
      <c r="H118" s="77"/>
      <c r="I118" s="80"/>
      <c r="J118" s="19">
        <v>190</v>
      </c>
      <c r="K118" s="17">
        <f>IF(J118="", "", _xlfn.RANK.EQ(J118, J113:J118, 0))</f>
        <v>6</v>
      </c>
      <c r="L118" s="20" t="str">
        <f t="shared" si="23"/>
        <v/>
      </c>
      <c r="M118" s="77"/>
      <c r="N118" s="80"/>
      <c r="O118" s="88"/>
      <c r="P118" s="80"/>
      <c r="Q118" s="83"/>
      <c r="R118" s="80"/>
    </row>
    <row r="119" spans="1:18" ht="15" x14ac:dyDescent="0.2">
      <c r="A119" s="3"/>
      <c r="B119" s="4"/>
      <c r="C119" s="4"/>
      <c r="D119" s="4"/>
      <c r="E119" s="5"/>
      <c r="F119" s="6"/>
      <c r="G119" s="3"/>
      <c r="H119" s="3"/>
      <c r="I119" s="6"/>
      <c r="J119" s="5"/>
      <c r="K119" s="6"/>
      <c r="L119" s="3"/>
      <c r="M119" s="3"/>
      <c r="N119" s="6"/>
    </row>
    <row r="120" spans="1:18" ht="15" x14ac:dyDescent="0.2">
      <c r="A120" s="70" t="s">
        <v>1</v>
      </c>
      <c r="B120" s="89" t="s">
        <v>2</v>
      </c>
      <c r="C120" s="9"/>
      <c r="D120" s="89" t="s">
        <v>3</v>
      </c>
      <c r="E120" s="72" t="s">
        <v>4</v>
      </c>
      <c r="F120" s="73"/>
      <c r="G120" s="73"/>
      <c r="H120" s="73"/>
      <c r="I120" s="74"/>
      <c r="J120" s="72" t="s">
        <v>5</v>
      </c>
      <c r="K120" s="73"/>
      <c r="L120" s="73"/>
      <c r="M120" s="73"/>
      <c r="N120" s="74"/>
      <c r="O120" s="84" t="s">
        <v>6</v>
      </c>
      <c r="P120" s="70" t="s">
        <v>7</v>
      </c>
      <c r="Q120" s="70" t="s">
        <v>8</v>
      </c>
      <c r="R120" s="70" t="s">
        <v>9</v>
      </c>
    </row>
    <row r="121" spans="1:18" s="10" customFormat="1" ht="24" x14ac:dyDescent="0.2">
      <c r="A121" s="71"/>
      <c r="B121" s="90"/>
      <c r="C121" s="8"/>
      <c r="D121" s="90"/>
      <c r="E121" s="11" t="s">
        <v>10</v>
      </c>
      <c r="F121" s="7" t="s">
        <v>11</v>
      </c>
      <c r="G121" s="7" t="s">
        <v>12</v>
      </c>
      <c r="H121" s="7" t="s">
        <v>13</v>
      </c>
      <c r="I121" s="7" t="s">
        <v>7</v>
      </c>
      <c r="J121" s="11" t="s">
        <v>14</v>
      </c>
      <c r="K121" s="7" t="s">
        <v>11</v>
      </c>
      <c r="L121" s="7" t="s">
        <v>12</v>
      </c>
      <c r="M121" s="7" t="s">
        <v>13</v>
      </c>
      <c r="N121" s="7" t="s">
        <v>7</v>
      </c>
      <c r="O121" s="85"/>
      <c r="P121" s="71"/>
      <c r="Q121" s="71"/>
      <c r="R121" s="71"/>
    </row>
    <row r="122" spans="1:18" ht="15" x14ac:dyDescent="0.2">
      <c r="A122" s="13">
        <v>1</v>
      </c>
      <c r="B122" s="14" t="s">
        <v>88</v>
      </c>
      <c r="C122" s="15"/>
      <c r="D122" s="99">
        <v>47</v>
      </c>
      <c r="E122" s="16">
        <v>9.1999999999999993</v>
      </c>
      <c r="F122" s="17">
        <f>IF(E122="", "", _xlfn.RANK.EQ(E122, E122:E127, 1))</f>
        <v>3</v>
      </c>
      <c r="G122" s="18">
        <f t="shared" ref="G122:G127" si="24">IF(OR(F122=1, F122=2, F122=3, F122=4, F122=5), E122, "")</f>
        <v>9.1999999999999993</v>
      </c>
      <c r="H122" s="75">
        <f>IF(SUM(G122:G127)=0, "", SUM(G122:G127))</f>
        <v>45.3</v>
      </c>
      <c r="I122" s="78">
        <f>IF(ISERROR(_xlfn.RANK.EQ(H122, $H$5:$H$163, 1)), "", _xlfn.RANK.EQ(H122, $H$5:$H$163, 1))</f>
        <v>11</v>
      </c>
      <c r="J122" s="19">
        <v>235</v>
      </c>
      <c r="K122" s="17">
        <f>IF(J122="", "", _xlfn.RANK.EQ(J122, J122:J127, 0))</f>
        <v>1</v>
      </c>
      <c r="L122" s="20">
        <f t="shared" ref="L122:L127" si="25">IF(OR(K122=1, K122=2, K122=3, K122=4, K122=5), J122, "")</f>
        <v>235</v>
      </c>
      <c r="M122" s="75">
        <f>IF(SUM(L122:L127)=0, "", SUM(L122:L127))</f>
        <v>1119</v>
      </c>
      <c r="N122" s="78">
        <f>IF(ISERROR(_xlfn.RANK.EQ(M122, $M$5:$M$163, 0)), "", _xlfn.RANK.EQ(M122, $M$5:$M$163, 0))</f>
        <v>4</v>
      </c>
      <c r="O122" s="86"/>
      <c r="P122" s="78" t="str">
        <f>IF(ISERROR(_xlfn.RANK.EQ(O122, $O$5:$O$155, 1)), "", _xlfn.RANK.EQ(O122, $O$5:$O$155, 1))</f>
        <v/>
      </c>
      <c r="Q122" s="81">
        <f>I122+N122</f>
        <v>15</v>
      </c>
      <c r="R122" s="78">
        <f>IF(ISERROR(_xlfn.RANK.EQ(Q122, $Q$5:$Q$163, 1)), "", _xlfn.RANK.EQ(Q122, $Q$5:$Q$163, 1))</f>
        <v>7</v>
      </c>
    </row>
    <row r="123" spans="1:18" ht="15" x14ac:dyDescent="0.2">
      <c r="A123" s="13">
        <v>2</v>
      </c>
      <c r="B123" s="14" t="s">
        <v>89</v>
      </c>
      <c r="C123" s="15"/>
      <c r="D123" s="100"/>
      <c r="E123" s="16">
        <v>8.6</v>
      </c>
      <c r="F123" s="17">
        <f>IF(E123="", "", _xlfn.RANK.EQ(E123, E122:E127, 1))</f>
        <v>1</v>
      </c>
      <c r="G123" s="18">
        <f t="shared" si="24"/>
        <v>8.6</v>
      </c>
      <c r="H123" s="76"/>
      <c r="I123" s="79"/>
      <c r="J123" s="19">
        <v>226</v>
      </c>
      <c r="K123" s="17">
        <f>IF(J123="", "", _xlfn.RANK.EQ(J123, J122:J127, 0))</f>
        <v>3</v>
      </c>
      <c r="L123" s="20">
        <f t="shared" si="25"/>
        <v>226</v>
      </c>
      <c r="M123" s="76"/>
      <c r="N123" s="79"/>
      <c r="O123" s="87"/>
      <c r="P123" s="79"/>
      <c r="Q123" s="82"/>
      <c r="R123" s="79"/>
    </row>
    <row r="124" spans="1:18" ht="15" x14ac:dyDescent="0.2">
      <c r="A124" s="13">
        <v>3</v>
      </c>
      <c r="B124" s="14" t="s">
        <v>90</v>
      </c>
      <c r="C124" s="15"/>
      <c r="D124" s="100"/>
      <c r="E124" s="16">
        <v>9.1999999999999993</v>
      </c>
      <c r="F124" s="17">
        <f>IF(E124="", "", _xlfn.RANK.EQ(E124, E122:E127, 1))</f>
        <v>3</v>
      </c>
      <c r="G124" s="18">
        <f t="shared" si="24"/>
        <v>9.1999999999999993</v>
      </c>
      <c r="H124" s="76"/>
      <c r="I124" s="79"/>
      <c r="J124" s="19">
        <v>214</v>
      </c>
      <c r="K124" s="17">
        <f>IF(J124="", "", _xlfn.RANK.EQ(J124, J122:J127, 0))</f>
        <v>5</v>
      </c>
      <c r="L124" s="20">
        <f t="shared" si="25"/>
        <v>214</v>
      </c>
      <c r="M124" s="76"/>
      <c r="N124" s="79"/>
      <c r="O124" s="87"/>
      <c r="P124" s="79"/>
      <c r="Q124" s="82"/>
      <c r="R124" s="79"/>
    </row>
    <row r="125" spans="1:18" ht="15" x14ac:dyDescent="0.2">
      <c r="A125" s="13">
        <v>4</v>
      </c>
      <c r="B125" s="14" t="s">
        <v>91</v>
      </c>
      <c r="C125" s="15"/>
      <c r="D125" s="100"/>
      <c r="E125" s="16">
        <v>9</v>
      </c>
      <c r="F125" s="17">
        <f>IF(E125="", "", _xlfn.RANK.EQ(E125, E122:E127, 1))</f>
        <v>2</v>
      </c>
      <c r="G125" s="18">
        <f t="shared" si="24"/>
        <v>9</v>
      </c>
      <c r="H125" s="76"/>
      <c r="I125" s="79"/>
      <c r="J125" s="19">
        <v>215</v>
      </c>
      <c r="K125" s="17">
        <f>IF(J125="", "", _xlfn.RANK.EQ(J125, J122:J127, 0))</f>
        <v>4</v>
      </c>
      <c r="L125" s="20">
        <f t="shared" si="25"/>
        <v>215</v>
      </c>
      <c r="M125" s="76"/>
      <c r="N125" s="79"/>
      <c r="O125" s="87"/>
      <c r="P125" s="79"/>
      <c r="Q125" s="82"/>
      <c r="R125" s="79"/>
    </row>
    <row r="126" spans="1:18" ht="15" x14ac:dyDescent="0.2">
      <c r="A126" s="13">
        <v>5</v>
      </c>
      <c r="B126" s="14" t="s">
        <v>92</v>
      </c>
      <c r="C126" s="15"/>
      <c r="D126" s="100"/>
      <c r="E126" s="16">
        <v>9.3000000000000007</v>
      </c>
      <c r="F126" s="17">
        <f>IF(E126="", "", _xlfn.RANK.EQ(E126, E122:E127, 1))</f>
        <v>5</v>
      </c>
      <c r="G126" s="18">
        <f t="shared" si="24"/>
        <v>9.3000000000000007</v>
      </c>
      <c r="H126" s="76"/>
      <c r="I126" s="79"/>
      <c r="J126" s="19">
        <v>229</v>
      </c>
      <c r="K126" s="17">
        <f>IF(J126="", "", _xlfn.RANK.EQ(J126, J122:J127, 0))</f>
        <v>2</v>
      </c>
      <c r="L126" s="20">
        <f t="shared" si="25"/>
        <v>229</v>
      </c>
      <c r="M126" s="76"/>
      <c r="N126" s="79"/>
      <c r="O126" s="87"/>
      <c r="P126" s="79"/>
      <c r="Q126" s="82"/>
      <c r="R126" s="79"/>
    </row>
    <row r="127" spans="1:18" ht="15" x14ac:dyDescent="0.2">
      <c r="A127" s="13">
        <v>6</v>
      </c>
      <c r="B127" s="14" t="s">
        <v>93</v>
      </c>
      <c r="C127" s="15"/>
      <c r="D127" s="101"/>
      <c r="E127" s="16">
        <v>9.4</v>
      </c>
      <c r="F127" s="17">
        <f>IF(E127="", "", _xlfn.RANK.EQ(E127, E122:E127, 1))</f>
        <v>6</v>
      </c>
      <c r="G127" s="18" t="str">
        <f t="shared" si="24"/>
        <v/>
      </c>
      <c r="H127" s="77"/>
      <c r="I127" s="80"/>
      <c r="J127" s="19">
        <v>188</v>
      </c>
      <c r="K127" s="17">
        <f>IF(J127="", "", _xlfn.RANK.EQ(J127, J122:J127, 0))</f>
        <v>6</v>
      </c>
      <c r="L127" s="20" t="str">
        <f t="shared" si="25"/>
        <v/>
      </c>
      <c r="M127" s="77"/>
      <c r="N127" s="80"/>
      <c r="O127" s="88"/>
      <c r="P127" s="80"/>
      <c r="Q127" s="83"/>
      <c r="R127" s="80"/>
    </row>
    <row r="128" spans="1:18" ht="15" x14ac:dyDescent="0.2">
      <c r="A128" s="3"/>
      <c r="B128" s="4"/>
      <c r="C128" s="4"/>
      <c r="D128" s="4"/>
      <c r="E128" s="5"/>
      <c r="F128" s="6"/>
      <c r="G128" s="3"/>
      <c r="H128" s="3"/>
      <c r="I128" s="6"/>
      <c r="J128" s="5"/>
      <c r="K128" s="6"/>
      <c r="L128" s="3"/>
      <c r="M128" s="3"/>
      <c r="N128" s="6"/>
    </row>
    <row r="129" spans="1:18" ht="15" x14ac:dyDescent="0.2">
      <c r="A129" s="70" t="s">
        <v>1</v>
      </c>
      <c r="B129" s="89" t="s">
        <v>2</v>
      </c>
      <c r="C129" s="9"/>
      <c r="D129" s="89" t="s">
        <v>3</v>
      </c>
      <c r="E129" s="72" t="s">
        <v>4</v>
      </c>
      <c r="F129" s="73"/>
      <c r="G129" s="73"/>
      <c r="H129" s="73"/>
      <c r="I129" s="74"/>
      <c r="J129" s="72" t="s">
        <v>5</v>
      </c>
      <c r="K129" s="73"/>
      <c r="L129" s="73"/>
      <c r="M129" s="73"/>
      <c r="N129" s="74"/>
      <c r="O129" s="84" t="s">
        <v>6</v>
      </c>
      <c r="P129" s="70" t="s">
        <v>7</v>
      </c>
      <c r="Q129" s="70" t="s">
        <v>8</v>
      </c>
      <c r="R129" s="70" t="s">
        <v>9</v>
      </c>
    </row>
    <row r="130" spans="1:18" s="10" customFormat="1" ht="24" x14ac:dyDescent="0.2">
      <c r="A130" s="71"/>
      <c r="B130" s="90"/>
      <c r="C130" s="8"/>
      <c r="D130" s="90"/>
      <c r="E130" s="11" t="s">
        <v>10</v>
      </c>
      <c r="F130" s="7" t="s">
        <v>11</v>
      </c>
      <c r="G130" s="7" t="s">
        <v>12</v>
      </c>
      <c r="H130" s="7" t="s">
        <v>13</v>
      </c>
      <c r="I130" s="7" t="s">
        <v>7</v>
      </c>
      <c r="J130" s="11" t="s">
        <v>14</v>
      </c>
      <c r="K130" s="7" t="s">
        <v>11</v>
      </c>
      <c r="L130" s="7" t="s">
        <v>12</v>
      </c>
      <c r="M130" s="7" t="s">
        <v>13</v>
      </c>
      <c r="N130" s="7" t="s">
        <v>7</v>
      </c>
      <c r="O130" s="85"/>
      <c r="P130" s="71"/>
      <c r="Q130" s="71"/>
      <c r="R130" s="71"/>
    </row>
    <row r="131" spans="1:18" ht="15" x14ac:dyDescent="0.2">
      <c r="A131" s="13">
        <v>1</v>
      </c>
      <c r="B131" s="14" t="s">
        <v>94</v>
      </c>
      <c r="C131" s="15"/>
      <c r="D131" s="99">
        <v>59</v>
      </c>
      <c r="E131" s="16">
        <v>9.5</v>
      </c>
      <c r="F131" s="17">
        <f>IF(E131="", "", _xlfn.RANK.EQ(E131, E131:E136, 1))</f>
        <v>3</v>
      </c>
      <c r="G131" s="18">
        <f t="shared" ref="G131:G136" si="26">IF(OR(F131=1, F131=2, F131=3, F131=4, F131=5), E131, "")</f>
        <v>9.5</v>
      </c>
      <c r="H131" s="75">
        <f>IF(SUM(G131:G136)=0, "", SUM(G131:G136))</f>
        <v>46.3</v>
      </c>
      <c r="I131" s="78">
        <f>IF(ISERROR(_xlfn.RANK.EQ(H131, $H$5:$H$163, 1)), "", _xlfn.RANK.EQ(H131, $H$5:$H$163, 1))</f>
        <v>15</v>
      </c>
      <c r="J131" s="19">
        <v>202</v>
      </c>
      <c r="K131" s="17">
        <f>IF(J131="", "", _xlfn.RANK.EQ(J131, J131:J136, 0))</f>
        <v>3</v>
      </c>
      <c r="L131" s="20">
        <f t="shared" ref="L131:L136" si="27">IF(OR(K131=1, K131=2, K131=3, K131=4, K131=5), J131, "")</f>
        <v>202</v>
      </c>
      <c r="M131" s="75">
        <f>IF(SUM(L131:L136)=0, "", SUM(L131:L136))</f>
        <v>1024</v>
      </c>
      <c r="N131" s="78">
        <f>IF(ISERROR(_xlfn.RANK.EQ(M131, $M$5:$M$163, 0)), "", _xlfn.RANK.EQ(M131, $M$5:$M$163, 0))</f>
        <v>14</v>
      </c>
      <c r="O131" s="86"/>
      <c r="P131" s="78" t="str">
        <f>IF(ISERROR(_xlfn.RANK.EQ(O131, $O$5:$O$155, 1)), "", _xlfn.RANK.EQ(O131, $O$5:$O$155, 1))</f>
        <v/>
      </c>
      <c r="Q131" s="81">
        <f>I131+N131</f>
        <v>29</v>
      </c>
      <c r="R131" s="78">
        <f>IF(ISERROR(_xlfn.RANK.EQ(Q131, $Q$5:$Q$163, 1)), "", _xlfn.RANK.EQ(Q131, $Q$5:$Q$163, 1))</f>
        <v>14</v>
      </c>
    </row>
    <row r="132" spans="1:18" ht="15" x14ac:dyDescent="0.2">
      <c r="A132" s="13">
        <v>2</v>
      </c>
      <c r="B132" s="14" t="s">
        <v>95</v>
      </c>
      <c r="C132" s="15"/>
      <c r="D132" s="100"/>
      <c r="E132" s="16">
        <v>8.5</v>
      </c>
      <c r="F132" s="17">
        <f>IF(E132="", "", _xlfn.RANK.EQ(E132, E131:E136, 1))</f>
        <v>1</v>
      </c>
      <c r="G132" s="18">
        <f t="shared" si="26"/>
        <v>8.5</v>
      </c>
      <c r="H132" s="76"/>
      <c r="I132" s="79"/>
      <c r="J132" s="19">
        <v>230</v>
      </c>
      <c r="K132" s="17">
        <f>IF(J132="", "", _xlfn.RANK.EQ(J132, J131:J136, 0))</f>
        <v>1</v>
      </c>
      <c r="L132" s="20">
        <f t="shared" si="27"/>
        <v>230</v>
      </c>
      <c r="M132" s="76"/>
      <c r="N132" s="79"/>
      <c r="O132" s="87"/>
      <c r="P132" s="79"/>
      <c r="Q132" s="82"/>
      <c r="R132" s="79"/>
    </row>
    <row r="133" spans="1:18" ht="15" x14ac:dyDescent="0.2">
      <c r="A133" s="13">
        <v>3</v>
      </c>
      <c r="B133" s="14" t="s">
        <v>96</v>
      </c>
      <c r="C133" s="15"/>
      <c r="D133" s="100"/>
      <c r="E133" s="16">
        <v>9.6</v>
      </c>
      <c r="F133" s="17">
        <f>IF(E133="", "", _xlfn.RANK.EQ(E133, E131:E136, 1))</f>
        <v>4</v>
      </c>
      <c r="G133" s="18">
        <f t="shared" si="26"/>
        <v>9.6</v>
      </c>
      <c r="H133" s="76"/>
      <c r="I133" s="79"/>
      <c r="J133" s="19">
        <v>194</v>
      </c>
      <c r="K133" s="17">
        <f>IF(J133="", "", _xlfn.RANK.EQ(J133, J131:J136, 0))</f>
        <v>4</v>
      </c>
      <c r="L133" s="20">
        <f t="shared" si="27"/>
        <v>194</v>
      </c>
      <c r="M133" s="76"/>
      <c r="N133" s="79"/>
      <c r="O133" s="87"/>
      <c r="P133" s="79"/>
      <c r="Q133" s="82"/>
      <c r="R133" s="79"/>
    </row>
    <row r="134" spans="1:18" ht="15" x14ac:dyDescent="0.2">
      <c r="A134" s="13">
        <v>4</v>
      </c>
      <c r="B134" s="14" t="s">
        <v>97</v>
      </c>
      <c r="C134" s="15"/>
      <c r="D134" s="100"/>
      <c r="E134" s="16">
        <v>10.199999999999999</v>
      </c>
      <c r="F134" s="17">
        <f>IF(E134="", "", _xlfn.RANK.EQ(E134, E131:E136, 1))</f>
        <v>5</v>
      </c>
      <c r="G134" s="18">
        <f t="shared" si="26"/>
        <v>10.199999999999999</v>
      </c>
      <c r="H134" s="76"/>
      <c r="I134" s="79"/>
      <c r="J134" s="19">
        <v>177</v>
      </c>
      <c r="K134" s="17">
        <f>IF(J134="", "", _xlfn.RANK.EQ(J134, J131:J136, 0))</f>
        <v>5</v>
      </c>
      <c r="L134" s="20">
        <f t="shared" si="27"/>
        <v>177</v>
      </c>
      <c r="M134" s="76"/>
      <c r="N134" s="79"/>
      <c r="O134" s="87"/>
      <c r="P134" s="79"/>
      <c r="Q134" s="82"/>
      <c r="R134" s="79"/>
    </row>
    <row r="135" spans="1:18" ht="15" x14ac:dyDescent="0.2">
      <c r="A135" s="13">
        <v>5</v>
      </c>
      <c r="B135" s="14" t="s">
        <v>98</v>
      </c>
      <c r="C135" s="15"/>
      <c r="D135" s="100"/>
      <c r="E135" s="16">
        <v>8.5</v>
      </c>
      <c r="F135" s="17">
        <f>IF(E135="", "", _xlfn.RANK.EQ(E135, E131:E136, 1))</f>
        <v>1</v>
      </c>
      <c r="G135" s="18">
        <f t="shared" si="26"/>
        <v>8.5</v>
      </c>
      <c r="H135" s="76"/>
      <c r="I135" s="79"/>
      <c r="J135" s="19">
        <v>221</v>
      </c>
      <c r="K135" s="17">
        <f>IF(J135="", "", _xlfn.RANK.EQ(J135, J131:J136, 0))</f>
        <v>2</v>
      </c>
      <c r="L135" s="20">
        <f t="shared" si="27"/>
        <v>221</v>
      </c>
      <c r="M135" s="76"/>
      <c r="N135" s="79"/>
      <c r="O135" s="87"/>
      <c r="P135" s="79"/>
      <c r="Q135" s="82"/>
      <c r="R135" s="79"/>
    </row>
    <row r="136" spans="1:18" ht="15" x14ac:dyDescent="0.2">
      <c r="A136" s="13">
        <v>6</v>
      </c>
      <c r="B136" s="14" t="s">
        <v>99</v>
      </c>
      <c r="C136" s="15"/>
      <c r="D136" s="101"/>
      <c r="E136" s="16">
        <v>10.5</v>
      </c>
      <c r="F136" s="17">
        <f>IF(E136="", "", _xlfn.RANK.EQ(E136, E131:E136, 1))</f>
        <v>6</v>
      </c>
      <c r="G136" s="18" t="str">
        <f t="shared" si="26"/>
        <v/>
      </c>
      <c r="H136" s="77"/>
      <c r="I136" s="80"/>
      <c r="J136" s="19">
        <v>164</v>
      </c>
      <c r="K136" s="17">
        <f>IF(J136="", "", _xlfn.RANK.EQ(J136, J131:J136, 0))</f>
        <v>6</v>
      </c>
      <c r="L136" s="20" t="str">
        <f t="shared" si="27"/>
        <v/>
      </c>
      <c r="M136" s="77"/>
      <c r="N136" s="80"/>
      <c r="O136" s="88"/>
      <c r="P136" s="80"/>
      <c r="Q136" s="83"/>
      <c r="R136" s="80"/>
    </row>
    <row r="137" spans="1:18" ht="15" x14ac:dyDescent="0.2">
      <c r="A137" s="3"/>
      <c r="B137" s="4"/>
      <c r="C137" s="4"/>
      <c r="D137" s="4"/>
      <c r="E137" s="5"/>
      <c r="F137" s="6"/>
      <c r="G137" s="3"/>
      <c r="H137" s="3"/>
      <c r="I137" s="6"/>
      <c r="J137" s="5"/>
      <c r="K137" s="6"/>
      <c r="L137" s="3"/>
      <c r="M137" s="3"/>
      <c r="N137" s="6"/>
    </row>
    <row r="138" spans="1:18" ht="15" x14ac:dyDescent="0.2">
      <c r="A138" s="70" t="s">
        <v>1</v>
      </c>
      <c r="B138" s="89" t="s">
        <v>2</v>
      </c>
      <c r="C138" s="9"/>
      <c r="D138" s="89" t="s">
        <v>3</v>
      </c>
      <c r="E138" s="72" t="s">
        <v>4</v>
      </c>
      <c r="F138" s="73"/>
      <c r="G138" s="73"/>
      <c r="H138" s="73"/>
      <c r="I138" s="74"/>
      <c r="J138" s="72" t="s">
        <v>5</v>
      </c>
      <c r="K138" s="73"/>
      <c r="L138" s="73"/>
      <c r="M138" s="73"/>
      <c r="N138" s="74"/>
      <c r="O138" s="84" t="s">
        <v>6</v>
      </c>
      <c r="P138" s="70" t="s">
        <v>7</v>
      </c>
      <c r="Q138" s="70" t="s">
        <v>8</v>
      </c>
      <c r="R138" s="70" t="s">
        <v>9</v>
      </c>
    </row>
    <row r="139" spans="1:18" s="10" customFormat="1" ht="24" x14ac:dyDescent="0.2">
      <c r="A139" s="71"/>
      <c r="B139" s="90"/>
      <c r="C139" s="8"/>
      <c r="D139" s="90"/>
      <c r="E139" s="11" t="s">
        <v>10</v>
      </c>
      <c r="F139" s="7" t="s">
        <v>11</v>
      </c>
      <c r="G139" s="7" t="s">
        <v>12</v>
      </c>
      <c r="H139" s="7" t="s">
        <v>13</v>
      </c>
      <c r="I139" s="7" t="s">
        <v>7</v>
      </c>
      <c r="J139" s="11" t="s">
        <v>14</v>
      </c>
      <c r="K139" s="7" t="s">
        <v>11</v>
      </c>
      <c r="L139" s="7" t="s">
        <v>12</v>
      </c>
      <c r="M139" s="7" t="s">
        <v>13</v>
      </c>
      <c r="N139" s="7" t="s">
        <v>7</v>
      </c>
      <c r="O139" s="85"/>
      <c r="P139" s="71"/>
      <c r="Q139" s="71"/>
      <c r="R139" s="71"/>
    </row>
    <row r="140" spans="1:18" ht="15" x14ac:dyDescent="0.2">
      <c r="A140" s="13">
        <v>1</v>
      </c>
      <c r="B140" s="14" t="s">
        <v>100</v>
      </c>
      <c r="C140" s="15"/>
      <c r="D140" s="99">
        <v>9</v>
      </c>
      <c r="E140" s="16">
        <v>9.1999999999999993</v>
      </c>
      <c r="F140" s="17">
        <f>IF(E140="", "", _xlfn.RANK.EQ(E140, E140:E145, 1))</f>
        <v>2</v>
      </c>
      <c r="G140" s="18">
        <f t="shared" ref="G140:G145" si="28">IF(OR(F140=1, F140=2, F140=3, F140=4, F140=5), E140, "")</f>
        <v>9.1999999999999993</v>
      </c>
      <c r="H140" s="75">
        <f>IF(SUM(G140:G145)=0, "", SUM(G140:G145))</f>
        <v>46.400000000000006</v>
      </c>
      <c r="I140" s="78">
        <f>IF(ISERROR(_xlfn.RANK.EQ(H140, $H$5:$H$163, 1)), "", _xlfn.RANK.EQ(H140, $H$5:$H$163, 1))</f>
        <v>16</v>
      </c>
      <c r="J140" s="19">
        <v>190</v>
      </c>
      <c r="K140" s="17">
        <f>IF(J140="", "", _xlfn.RANK.EQ(J140, J140:J145, 0))</f>
        <v>3</v>
      </c>
      <c r="L140" s="20">
        <f t="shared" ref="L140:L145" si="29">IF(OR(K140=1, K140=2, K140=3, K140=4, K140=5), J140, "")</f>
        <v>190</v>
      </c>
      <c r="M140" s="75">
        <f>IF(SUM(L140:L145)=0, "", SUM(L140:L145))</f>
        <v>995</v>
      </c>
      <c r="N140" s="78">
        <f>IF(ISERROR(_xlfn.RANK.EQ(M140, $M$5:$M$163, 0)), "", _xlfn.RANK.EQ(M140, $M$5:$M$163, 0))</f>
        <v>16</v>
      </c>
      <c r="O140" s="86"/>
      <c r="P140" s="78" t="str">
        <f>IF(ISERROR(_xlfn.RANK.EQ(O140, $O$5:$O$155, 1)), "", _xlfn.RANK.EQ(O140, $O$5:$O$155, 1))</f>
        <v/>
      </c>
      <c r="Q140" s="81">
        <f>I140+N140</f>
        <v>32</v>
      </c>
      <c r="R140" s="78">
        <f>IF(ISERROR(_xlfn.RANK.EQ(Q140, $Q$5:$Q$163, 1)), "", _xlfn.RANK.EQ(Q140, $Q$5:$Q$163, 1))</f>
        <v>16</v>
      </c>
    </row>
    <row r="141" spans="1:18" ht="15" x14ac:dyDescent="0.2">
      <c r="A141" s="13">
        <v>2</v>
      </c>
      <c r="B141" s="14" t="s">
        <v>101</v>
      </c>
      <c r="C141" s="15"/>
      <c r="D141" s="100"/>
      <c r="E141" s="16">
        <v>8.8000000000000007</v>
      </c>
      <c r="F141" s="17">
        <f>IF(E141="", "", _xlfn.RANK.EQ(E141, E140:E145, 1))</f>
        <v>1</v>
      </c>
      <c r="G141" s="18">
        <f t="shared" si="28"/>
        <v>8.8000000000000007</v>
      </c>
      <c r="H141" s="76"/>
      <c r="I141" s="79"/>
      <c r="J141" s="19">
        <v>229</v>
      </c>
      <c r="K141" s="17">
        <f>IF(J141="", "", _xlfn.RANK.EQ(J141, J140:J145, 0))</f>
        <v>1</v>
      </c>
      <c r="L141" s="20">
        <f t="shared" si="29"/>
        <v>229</v>
      </c>
      <c r="M141" s="76"/>
      <c r="N141" s="79"/>
      <c r="O141" s="87"/>
      <c r="P141" s="79"/>
      <c r="Q141" s="82"/>
      <c r="R141" s="79"/>
    </row>
    <row r="142" spans="1:18" ht="15" x14ac:dyDescent="0.2">
      <c r="A142" s="13">
        <v>3</v>
      </c>
      <c r="B142" s="14" t="s">
        <v>102</v>
      </c>
      <c r="C142" s="15"/>
      <c r="D142" s="100"/>
      <c r="E142" s="16">
        <v>9.4</v>
      </c>
      <c r="F142" s="17">
        <f>IF(E142="", "", _xlfn.RANK.EQ(E142, E140:E145, 1))</f>
        <v>4</v>
      </c>
      <c r="G142" s="18">
        <f t="shared" si="28"/>
        <v>9.4</v>
      </c>
      <c r="H142" s="76"/>
      <c r="I142" s="79"/>
      <c r="J142" s="19">
        <v>208</v>
      </c>
      <c r="K142" s="17">
        <f>IF(J142="", "", _xlfn.RANK.EQ(J142, J140:J145, 0))</f>
        <v>2</v>
      </c>
      <c r="L142" s="20">
        <f t="shared" si="29"/>
        <v>208</v>
      </c>
      <c r="M142" s="76"/>
      <c r="N142" s="79"/>
      <c r="O142" s="87"/>
      <c r="P142" s="79"/>
      <c r="Q142" s="82"/>
      <c r="R142" s="79"/>
    </row>
    <row r="143" spans="1:18" ht="15" x14ac:dyDescent="0.2">
      <c r="A143" s="13">
        <v>4</v>
      </c>
      <c r="B143" s="14" t="s">
        <v>103</v>
      </c>
      <c r="C143" s="15"/>
      <c r="D143" s="100"/>
      <c r="E143" s="16">
        <v>9.8000000000000007</v>
      </c>
      <c r="F143" s="17">
        <f>IF(E143="", "", _xlfn.RANK.EQ(E143, E140:E145, 1))</f>
        <v>5</v>
      </c>
      <c r="G143" s="18">
        <f t="shared" si="28"/>
        <v>9.8000000000000007</v>
      </c>
      <c r="H143" s="76"/>
      <c r="I143" s="79"/>
      <c r="J143" s="19">
        <v>184</v>
      </c>
      <c r="K143" s="17">
        <f>IF(J143="", "", _xlfn.RANK.EQ(J143, J140:J145, 0))</f>
        <v>4</v>
      </c>
      <c r="L143" s="20">
        <f t="shared" si="29"/>
        <v>184</v>
      </c>
      <c r="M143" s="76"/>
      <c r="N143" s="79"/>
      <c r="O143" s="87"/>
      <c r="P143" s="79"/>
      <c r="Q143" s="82"/>
      <c r="R143" s="79"/>
    </row>
    <row r="144" spans="1:18" ht="15" x14ac:dyDescent="0.2">
      <c r="A144" s="13">
        <v>5</v>
      </c>
      <c r="B144" s="14" t="s">
        <v>104</v>
      </c>
      <c r="C144" s="15"/>
      <c r="D144" s="100"/>
      <c r="E144" s="16">
        <v>9.1999999999999993</v>
      </c>
      <c r="F144" s="17">
        <f>IF(E144="", "", _xlfn.RANK.EQ(E144, E140:E145, 1))</f>
        <v>2</v>
      </c>
      <c r="G144" s="18">
        <f t="shared" si="28"/>
        <v>9.1999999999999993</v>
      </c>
      <c r="H144" s="76"/>
      <c r="I144" s="79"/>
      <c r="J144" s="19">
        <v>173</v>
      </c>
      <c r="K144" s="17">
        <f>IF(J144="", "", _xlfn.RANK.EQ(J144, J140:J145, 0))</f>
        <v>6</v>
      </c>
      <c r="L144" s="20" t="str">
        <f t="shared" si="29"/>
        <v/>
      </c>
      <c r="M144" s="76"/>
      <c r="N144" s="79"/>
      <c r="O144" s="87"/>
      <c r="P144" s="79"/>
      <c r="Q144" s="82"/>
      <c r="R144" s="79"/>
    </row>
    <row r="145" spans="1:18" ht="15" x14ac:dyDescent="0.2">
      <c r="A145" s="13">
        <v>6</v>
      </c>
      <c r="B145" s="14" t="s">
        <v>105</v>
      </c>
      <c r="C145" s="15"/>
      <c r="D145" s="101"/>
      <c r="E145" s="16">
        <v>10.3</v>
      </c>
      <c r="F145" s="17">
        <f>IF(E145="", "", _xlfn.RANK.EQ(E145, E140:E145, 1))</f>
        <v>6</v>
      </c>
      <c r="G145" s="18" t="str">
        <f t="shared" si="28"/>
        <v/>
      </c>
      <c r="H145" s="77"/>
      <c r="I145" s="80"/>
      <c r="J145" s="19">
        <v>184</v>
      </c>
      <c r="K145" s="17">
        <f>IF(J145="", "", _xlfn.RANK.EQ(J145, J140:J145, 0))</f>
        <v>4</v>
      </c>
      <c r="L145" s="20">
        <f t="shared" si="29"/>
        <v>184</v>
      </c>
      <c r="M145" s="77"/>
      <c r="N145" s="80"/>
      <c r="O145" s="88"/>
      <c r="P145" s="80"/>
      <c r="Q145" s="83"/>
      <c r="R145" s="80"/>
    </row>
    <row r="146" spans="1:18" ht="15" x14ac:dyDescent="0.2">
      <c r="A146" s="3"/>
      <c r="B146" s="4"/>
      <c r="C146" s="4"/>
      <c r="D146" s="4"/>
      <c r="E146" s="5"/>
      <c r="F146" s="6"/>
      <c r="G146" s="3"/>
      <c r="H146" s="3"/>
      <c r="I146" s="6"/>
      <c r="J146" s="5"/>
      <c r="K146" s="6"/>
      <c r="L146" s="3"/>
      <c r="M146" s="3"/>
      <c r="N146" s="6"/>
    </row>
    <row r="147" spans="1:18" ht="15" x14ac:dyDescent="0.2">
      <c r="A147" s="70" t="s">
        <v>1</v>
      </c>
      <c r="B147" s="89" t="s">
        <v>2</v>
      </c>
      <c r="C147" s="9"/>
      <c r="D147" s="89" t="s">
        <v>3</v>
      </c>
      <c r="E147" s="72" t="s">
        <v>4</v>
      </c>
      <c r="F147" s="73"/>
      <c r="G147" s="73"/>
      <c r="H147" s="73"/>
      <c r="I147" s="74"/>
      <c r="J147" s="72" t="s">
        <v>5</v>
      </c>
      <c r="K147" s="73"/>
      <c r="L147" s="73"/>
      <c r="M147" s="73"/>
      <c r="N147" s="74"/>
      <c r="O147" s="84" t="s">
        <v>6</v>
      </c>
      <c r="P147" s="70" t="s">
        <v>7</v>
      </c>
      <c r="Q147" s="70" t="s">
        <v>8</v>
      </c>
      <c r="R147" s="70" t="s">
        <v>9</v>
      </c>
    </row>
    <row r="148" spans="1:18" s="10" customFormat="1" ht="24" x14ac:dyDescent="0.2">
      <c r="A148" s="71"/>
      <c r="B148" s="90"/>
      <c r="C148" s="8"/>
      <c r="D148" s="90"/>
      <c r="E148" s="11" t="s">
        <v>10</v>
      </c>
      <c r="F148" s="7" t="s">
        <v>11</v>
      </c>
      <c r="G148" s="7" t="s">
        <v>12</v>
      </c>
      <c r="H148" s="7" t="s">
        <v>13</v>
      </c>
      <c r="I148" s="7" t="s">
        <v>7</v>
      </c>
      <c r="J148" s="11" t="s">
        <v>14</v>
      </c>
      <c r="K148" s="7" t="s">
        <v>11</v>
      </c>
      <c r="L148" s="7" t="s">
        <v>12</v>
      </c>
      <c r="M148" s="7" t="s">
        <v>13</v>
      </c>
      <c r="N148" s="7" t="s">
        <v>7</v>
      </c>
      <c r="O148" s="85"/>
      <c r="P148" s="71"/>
      <c r="Q148" s="71"/>
      <c r="R148" s="71"/>
    </row>
    <row r="149" spans="1:18" ht="15" x14ac:dyDescent="0.2">
      <c r="A149" s="13">
        <v>1</v>
      </c>
      <c r="B149" s="14" t="s">
        <v>106</v>
      </c>
      <c r="C149" s="15"/>
      <c r="D149" s="99">
        <v>45</v>
      </c>
      <c r="E149" s="16">
        <v>9</v>
      </c>
      <c r="F149" s="17">
        <f>IF(E149="", "", _xlfn.RANK.EQ(E149, E149:E154, 1))</f>
        <v>4</v>
      </c>
      <c r="G149" s="18">
        <f t="shared" ref="G149:G154" si="30">IF(OR(F149=1, F149=2, F149=3, F149=4, F149=5), E149, "")</f>
        <v>9</v>
      </c>
      <c r="H149" s="75">
        <f>IF(SUM(G149:G154)=0, "", SUM(G149:G154))</f>
        <v>45.5</v>
      </c>
      <c r="I149" s="78">
        <f>IF(ISERROR(_xlfn.RANK.EQ(H149, $H$5:$H$163, 1)), "", _xlfn.RANK.EQ(H149, $H$5:$H$163, 1))</f>
        <v>12</v>
      </c>
      <c r="J149" s="19">
        <v>200</v>
      </c>
      <c r="K149" s="17">
        <f>IF(J149="", "", _xlfn.RANK.EQ(J149, J149:J154, 0))</f>
        <v>4</v>
      </c>
      <c r="L149" s="20">
        <f t="shared" ref="L149:L154" si="31">IF(OR(K149=1, K149=2, K149=3, K149=4, K149=5), J149, "")</f>
        <v>200</v>
      </c>
      <c r="M149" s="75">
        <f>IF(SUM(L149:L154)=0, "", SUM(L149:L154))</f>
        <v>1060</v>
      </c>
      <c r="N149" s="78">
        <f>IF(ISERROR(_xlfn.RANK.EQ(M149, $M$5:$M$163, 0)), "", _xlfn.RANK.EQ(M149, $M$5:$M$163, 0))</f>
        <v>11</v>
      </c>
      <c r="O149" s="86"/>
      <c r="P149" s="78" t="str">
        <f>IF(ISERROR(_xlfn.RANK.EQ(O149, $O$5:$O$155, 1)), "", _xlfn.RANK.EQ(O149, $O$5:$O$155, 1))</f>
        <v/>
      </c>
      <c r="Q149" s="81">
        <f>I149+N149</f>
        <v>23</v>
      </c>
      <c r="R149" s="78">
        <f>IF(ISERROR(_xlfn.RANK.EQ(Q149, $Q$5:$Q$163, 1)), "", _xlfn.RANK.EQ(Q149, $Q$5:$Q$163, 1))</f>
        <v>13</v>
      </c>
    </row>
    <row r="150" spans="1:18" ht="15" x14ac:dyDescent="0.2">
      <c r="A150" s="13">
        <v>2</v>
      </c>
      <c r="B150" s="14" t="s">
        <v>107</v>
      </c>
      <c r="C150" s="15"/>
      <c r="D150" s="100"/>
      <c r="E150" s="16">
        <v>8.9</v>
      </c>
      <c r="F150" s="17">
        <f>IF(E150="", "", _xlfn.RANK.EQ(E150, E149:E154, 1))</f>
        <v>1</v>
      </c>
      <c r="G150" s="18">
        <f t="shared" si="30"/>
        <v>8.9</v>
      </c>
      <c r="H150" s="76"/>
      <c r="I150" s="79"/>
      <c r="J150" s="19">
        <v>218</v>
      </c>
      <c r="K150" s="17">
        <f>IF(J150="", "", _xlfn.RANK.EQ(J150, J149:J154, 0))</f>
        <v>3</v>
      </c>
      <c r="L150" s="20">
        <f t="shared" si="31"/>
        <v>218</v>
      </c>
      <c r="M150" s="76"/>
      <c r="N150" s="79"/>
      <c r="O150" s="87"/>
      <c r="P150" s="79"/>
      <c r="Q150" s="82"/>
      <c r="R150" s="79"/>
    </row>
    <row r="151" spans="1:18" ht="15" x14ac:dyDescent="0.2">
      <c r="A151" s="13">
        <v>3</v>
      </c>
      <c r="B151" s="14" t="s">
        <v>108</v>
      </c>
      <c r="C151" s="15"/>
      <c r="D151" s="100"/>
      <c r="E151" s="16">
        <v>8.9</v>
      </c>
      <c r="F151" s="17">
        <f>IF(E151="", "", _xlfn.RANK.EQ(E151, E149:E154, 1))</f>
        <v>1</v>
      </c>
      <c r="G151" s="18">
        <f t="shared" si="30"/>
        <v>8.9</v>
      </c>
      <c r="H151" s="76"/>
      <c r="I151" s="79"/>
      <c r="J151" s="19">
        <v>222</v>
      </c>
      <c r="K151" s="17">
        <f>IF(J151="", "", _xlfn.RANK.EQ(J151, J149:J154, 0))</f>
        <v>1</v>
      </c>
      <c r="L151" s="20">
        <f t="shared" si="31"/>
        <v>222</v>
      </c>
      <c r="M151" s="76"/>
      <c r="N151" s="79"/>
      <c r="O151" s="87"/>
      <c r="P151" s="79"/>
      <c r="Q151" s="82"/>
      <c r="R151" s="79"/>
    </row>
    <row r="152" spans="1:18" ht="15" x14ac:dyDescent="0.2">
      <c r="A152" s="13">
        <v>4</v>
      </c>
      <c r="B152" s="14" t="s">
        <v>109</v>
      </c>
      <c r="C152" s="15"/>
      <c r="D152" s="100"/>
      <c r="E152" s="16">
        <v>8.9</v>
      </c>
      <c r="F152" s="17">
        <f>IF(E152="", "", _xlfn.RANK.EQ(E152, E149:E154, 1))</f>
        <v>1</v>
      </c>
      <c r="G152" s="18">
        <f t="shared" si="30"/>
        <v>8.9</v>
      </c>
      <c r="H152" s="76"/>
      <c r="I152" s="79"/>
      <c r="J152" s="19">
        <v>221</v>
      </c>
      <c r="K152" s="17">
        <f>IF(J152="", "", _xlfn.RANK.EQ(J152, J149:J154, 0))</f>
        <v>2</v>
      </c>
      <c r="L152" s="20">
        <f t="shared" si="31"/>
        <v>221</v>
      </c>
      <c r="M152" s="76"/>
      <c r="N152" s="79"/>
      <c r="O152" s="87"/>
      <c r="P152" s="79"/>
      <c r="Q152" s="82"/>
      <c r="R152" s="79"/>
    </row>
    <row r="153" spans="1:18" ht="15" x14ac:dyDescent="0.2">
      <c r="A153" s="13">
        <v>5</v>
      </c>
      <c r="B153" s="14" t="s">
        <v>110</v>
      </c>
      <c r="C153" s="15"/>
      <c r="D153" s="100"/>
      <c r="E153" s="16">
        <v>9.8000000000000007</v>
      </c>
      <c r="F153" s="17">
        <f>IF(E153="", "", _xlfn.RANK.EQ(E153, E149:E154, 1))</f>
        <v>5</v>
      </c>
      <c r="G153" s="18">
        <f t="shared" si="30"/>
        <v>9.8000000000000007</v>
      </c>
      <c r="H153" s="76"/>
      <c r="I153" s="79"/>
      <c r="J153" s="19">
        <v>199</v>
      </c>
      <c r="K153" s="17">
        <f>IF(J153="", "", _xlfn.RANK.EQ(J153, J149:J154, 0))</f>
        <v>5</v>
      </c>
      <c r="L153" s="20">
        <f t="shared" si="31"/>
        <v>199</v>
      </c>
      <c r="M153" s="76"/>
      <c r="N153" s="79"/>
      <c r="O153" s="87"/>
      <c r="P153" s="79"/>
      <c r="Q153" s="82"/>
      <c r="R153" s="79"/>
    </row>
    <row r="154" spans="1:18" ht="15" x14ac:dyDescent="0.2">
      <c r="A154" s="13">
        <v>6</v>
      </c>
      <c r="B154" s="14" t="s">
        <v>55</v>
      </c>
      <c r="C154" s="15"/>
      <c r="D154" s="101"/>
      <c r="E154" s="16">
        <v>10.199999999999999</v>
      </c>
      <c r="F154" s="17">
        <f>IF(E154="", "", _xlfn.RANK.EQ(E154, E149:E154, 1))</f>
        <v>6</v>
      </c>
      <c r="G154" s="18" t="str">
        <f t="shared" si="30"/>
        <v/>
      </c>
      <c r="H154" s="77"/>
      <c r="I154" s="80"/>
      <c r="J154" s="19">
        <v>195</v>
      </c>
      <c r="K154" s="17">
        <f>IF(J154="", "", _xlfn.RANK.EQ(J154, J149:J154, 0))</f>
        <v>6</v>
      </c>
      <c r="L154" s="20" t="str">
        <f t="shared" si="31"/>
        <v/>
      </c>
      <c r="M154" s="77"/>
      <c r="N154" s="80"/>
      <c r="O154" s="88"/>
      <c r="P154" s="80"/>
      <c r="Q154" s="83"/>
      <c r="R154" s="80"/>
    </row>
    <row r="155" spans="1:18" ht="15" x14ac:dyDescent="0.2">
      <c r="A155" s="21"/>
      <c r="B155" s="4"/>
      <c r="C155" s="22"/>
      <c r="D155" s="4"/>
      <c r="E155" s="23"/>
      <c r="F155" s="6"/>
      <c r="G155" s="24"/>
      <c r="H155" s="25"/>
      <c r="I155" s="6"/>
      <c r="J155" s="23"/>
      <c r="K155" s="6"/>
      <c r="L155" s="24"/>
      <c r="M155" s="25"/>
      <c r="N155" s="6"/>
    </row>
    <row r="156" spans="1:18" ht="15" x14ac:dyDescent="0.2">
      <c r="A156" s="70" t="s">
        <v>1</v>
      </c>
      <c r="B156" s="89" t="s">
        <v>2</v>
      </c>
      <c r="C156" s="9"/>
      <c r="D156" s="89" t="s">
        <v>3</v>
      </c>
      <c r="E156" s="72" t="s">
        <v>4</v>
      </c>
      <c r="F156" s="73"/>
      <c r="G156" s="73"/>
      <c r="H156" s="73"/>
      <c r="I156" s="74"/>
      <c r="J156" s="72" t="s">
        <v>5</v>
      </c>
      <c r="K156" s="73"/>
      <c r="L156" s="73"/>
      <c r="M156" s="73"/>
      <c r="N156" s="74"/>
      <c r="O156" s="84" t="s">
        <v>6</v>
      </c>
      <c r="P156" s="70" t="s">
        <v>7</v>
      </c>
      <c r="Q156" s="70" t="s">
        <v>8</v>
      </c>
      <c r="R156" s="70" t="s">
        <v>9</v>
      </c>
    </row>
    <row r="157" spans="1:18" s="10" customFormat="1" ht="24" x14ac:dyDescent="0.2">
      <c r="A157" s="71"/>
      <c r="B157" s="90"/>
      <c r="C157" s="8"/>
      <c r="D157" s="90"/>
      <c r="E157" s="11" t="s">
        <v>10</v>
      </c>
      <c r="F157" s="7" t="s">
        <v>11</v>
      </c>
      <c r="G157" s="7" t="s">
        <v>12</v>
      </c>
      <c r="H157" s="7" t="s">
        <v>13</v>
      </c>
      <c r="I157" s="7" t="s">
        <v>7</v>
      </c>
      <c r="J157" s="11" t="s">
        <v>14</v>
      </c>
      <c r="K157" s="7" t="s">
        <v>11</v>
      </c>
      <c r="L157" s="7" t="s">
        <v>12</v>
      </c>
      <c r="M157" s="7" t="s">
        <v>13</v>
      </c>
      <c r="N157" s="7" t="s">
        <v>7</v>
      </c>
      <c r="O157" s="85"/>
      <c r="P157" s="71"/>
      <c r="Q157" s="71"/>
      <c r="R157" s="71"/>
    </row>
    <row r="158" spans="1:18" ht="15" x14ac:dyDescent="0.2">
      <c r="A158" s="13">
        <v>1</v>
      </c>
      <c r="B158" s="14" t="s">
        <v>111</v>
      </c>
      <c r="C158" s="15"/>
      <c r="D158" s="99">
        <v>44</v>
      </c>
      <c r="E158" s="16">
        <v>8.5</v>
      </c>
      <c r="F158" s="17">
        <f>IF(E158="", "", _xlfn.RANK.EQ(E158, E158:E163, 1))</f>
        <v>1</v>
      </c>
      <c r="G158" s="18">
        <f t="shared" ref="G158:G163" si="32">IF(OR(F158=1, F158=2, F158=3, F158=4, F158=5), E158, "")</f>
        <v>8.5</v>
      </c>
      <c r="H158" s="75">
        <f>IF(SUM(G158:G163)=0, "", SUM(G158:G163))</f>
        <v>48.2</v>
      </c>
      <c r="I158" s="78">
        <f>IF(ISERROR(_xlfn.RANK.EQ(H158, $H$5:$H$163, 1)), "", _xlfn.RANK.EQ(H158, $H$5:$H$163, 1))</f>
        <v>18</v>
      </c>
      <c r="J158" s="19">
        <v>214</v>
      </c>
      <c r="K158" s="17">
        <f>IF(J158="", "", _xlfn.RANK.EQ(J158, J158:J163, 0))</f>
        <v>1</v>
      </c>
      <c r="L158" s="20">
        <f t="shared" ref="L158:L163" si="33">IF(OR(K158=1, K158=2, K158=3, K158=4, K158=5), J158, "")</f>
        <v>214</v>
      </c>
      <c r="M158" s="75">
        <f>IF(SUM(L158:L163)=0, "", SUM(L158:L163))</f>
        <v>929</v>
      </c>
      <c r="N158" s="78">
        <f>IF(ISERROR(_xlfn.RANK.EQ(M158, $M$5:$M$163, 0)), "", _xlfn.RANK.EQ(M158, $M$5:$M$163, 0))</f>
        <v>17</v>
      </c>
      <c r="O158" s="86"/>
      <c r="P158" s="78" t="str">
        <f>IF(ISERROR(_xlfn.RANK.EQ(O158, $O$5:$O$155, 1)), "", _xlfn.RANK.EQ(O158, $O$5:$O$155, 1))</f>
        <v/>
      </c>
      <c r="Q158" s="81">
        <f>I158+N158</f>
        <v>35</v>
      </c>
      <c r="R158" s="78">
        <f>IF(ISERROR(_xlfn.RANK.EQ(Q158, $Q$5:$Q$163, 1)), "", _xlfn.RANK.EQ(Q158, $Q$5:$Q$163, 1))</f>
        <v>18</v>
      </c>
    </row>
    <row r="159" spans="1:18" ht="15" x14ac:dyDescent="0.2">
      <c r="A159" s="13">
        <v>2</v>
      </c>
      <c r="B159" s="14" t="s">
        <v>112</v>
      </c>
      <c r="C159" s="15"/>
      <c r="D159" s="100"/>
      <c r="E159" s="16">
        <v>9.3000000000000007</v>
      </c>
      <c r="F159" s="17">
        <f>IF(E159="", "", _xlfn.RANK.EQ(E159, E158:E163, 1))</f>
        <v>2</v>
      </c>
      <c r="G159" s="18">
        <f t="shared" si="32"/>
        <v>9.3000000000000007</v>
      </c>
      <c r="H159" s="76"/>
      <c r="I159" s="79"/>
      <c r="J159" s="19">
        <v>183</v>
      </c>
      <c r="K159" s="17">
        <f>IF(J159="", "", _xlfn.RANK.EQ(J159, J158:J163, 0))</f>
        <v>3</v>
      </c>
      <c r="L159" s="20">
        <f t="shared" si="33"/>
        <v>183</v>
      </c>
      <c r="M159" s="76"/>
      <c r="N159" s="79"/>
      <c r="O159" s="87"/>
      <c r="P159" s="79"/>
      <c r="Q159" s="82"/>
      <c r="R159" s="79"/>
    </row>
    <row r="160" spans="1:18" ht="15" x14ac:dyDescent="0.2">
      <c r="A160" s="13">
        <v>3</v>
      </c>
      <c r="B160" s="14" t="s">
        <v>113</v>
      </c>
      <c r="C160" s="15"/>
      <c r="D160" s="100"/>
      <c r="E160" s="16">
        <v>10.9</v>
      </c>
      <c r="F160" s="17">
        <f>IF(E160="", "", _xlfn.RANK.EQ(E160, E158:E163, 1))</f>
        <v>5</v>
      </c>
      <c r="G160" s="18">
        <f t="shared" si="32"/>
        <v>10.9</v>
      </c>
      <c r="H160" s="76"/>
      <c r="I160" s="79"/>
      <c r="J160" s="19">
        <v>168</v>
      </c>
      <c r="K160" s="17">
        <f>IF(J160="", "", _xlfn.RANK.EQ(J160, J158:J163, 0))</f>
        <v>4</v>
      </c>
      <c r="L160" s="20">
        <f t="shared" si="33"/>
        <v>168</v>
      </c>
      <c r="M160" s="76"/>
      <c r="N160" s="79"/>
      <c r="O160" s="87"/>
      <c r="P160" s="79"/>
      <c r="Q160" s="82"/>
      <c r="R160" s="79"/>
    </row>
    <row r="161" spans="1:18" ht="15" x14ac:dyDescent="0.2">
      <c r="A161" s="13">
        <v>4</v>
      </c>
      <c r="B161" s="14" t="s">
        <v>114</v>
      </c>
      <c r="C161" s="15"/>
      <c r="D161" s="100"/>
      <c r="E161" s="16">
        <v>9.5</v>
      </c>
      <c r="F161" s="17">
        <f>IF(E161="", "", _xlfn.RANK.EQ(E161, E158:E163, 1))</f>
        <v>3</v>
      </c>
      <c r="G161" s="18">
        <f t="shared" si="32"/>
        <v>9.5</v>
      </c>
      <c r="H161" s="76"/>
      <c r="I161" s="79"/>
      <c r="J161" s="19">
        <v>200</v>
      </c>
      <c r="K161" s="17">
        <f>IF(J161="", "", _xlfn.RANK.EQ(J161, J158:J163, 0))</f>
        <v>2</v>
      </c>
      <c r="L161" s="20">
        <f t="shared" si="33"/>
        <v>200</v>
      </c>
      <c r="M161" s="76"/>
      <c r="N161" s="79"/>
      <c r="O161" s="87"/>
      <c r="P161" s="79"/>
      <c r="Q161" s="82"/>
      <c r="R161" s="79"/>
    </row>
    <row r="162" spans="1:18" ht="15" x14ac:dyDescent="0.2">
      <c r="A162" s="13">
        <v>5</v>
      </c>
      <c r="B162" s="14" t="s">
        <v>115</v>
      </c>
      <c r="C162" s="15"/>
      <c r="D162" s="100"/>
      <c r="E162" s="16">
        <v>11.5</v>
      </c>
      <c r="F162" s="17">
        <f>IF(E162="", "", _xlfn.RANK.EQ(E162, E158:E163, 1))</f>
        <v>6</v>
      </c>
      <c r="G162" s="18" t="str">
        <f t="shared" si="32"/>
        <v/>
      </c>
      <c r="H162" s="76"/>
      <c r="I162" s="79"/>
      <c r="J162" s="19">
        <v>157</v>
      </c>
      <c r="K162" s="17">
        <f>IF(J162="", "", _xlfn.RANK.EQ(J162, J158:J163, 0))</f>
        <v>6</v>
      </c>
      <c r="L162" s="20" t="str">
        <f t="shared" si="33"/>
        <v/>
      </c>
      <c r="M162" s="76"/>
      <c r="N162" s="79"/>
      <c r="O162" s="87"/>
      <c r="P162" s="79"/>
      <c r="Q162" s="82"/>
      <c r="R162" s="79"/>
    </row>
    <row r="163" spans="1:18" ht="15" x14ac:dyDescent="0.2">
      <c r="A163" s="13">
        <v>6</v>
      </c>
      <c r="B163" s="14" t="s">
        <v>116</v>
      </c>
      <c r="C163" s="15"/>
      <c r="D163" s="101"/>
      <c r="E163" s="16">
        <v>10</v>
      </c>
      <c r="F163" s="17">
        <f>IF(E163="", "", _xlfn.RANK.EQ(E163, E158:E163, 1))</f>
        <v>4</v>
      </c>
      <c r="G163" s="18">
        <f t="shared" si="32"/>
        <v>10</v>
      </c>
      <c r="H163" s="77"/>
      <c r="I163" s="80"/>
      <c r="J163" s="19">
        <v>164</v>
      </c>
      <c r="K163" s="17">
        <f>IF(J163="", "", _xlfn.RANK.EQ(J163, J158:J163, 0))</f>
        <v>5</v>
      </c>
      <c r="L163" s="20">
        <f t="shared" si="33"/>
        <v>164</v>
      </c>
      <c r="M163" s="77"/>
      <c r="N163" s="80"/>
      <c r="O163" s="88"/>
      <c r="P163" s="80"/>
      <c r="Q163" s="83"/>
      <c r="R163" s="80"/>
    </row>
    <row r="166" spans="1:18" ht="15" x14ac:dyDescent="0.2">
      <c r="A166" s="94" t="s">
        <v>1</v>
      </c>
      <c r="B166" s="105" t="s">
        <v>2</v>
      </c>
      <c r="C166" s="28"/>
      <c r="D166" s="105" t="s">
        <v>3</v>
      </c>
      <c r="E166" s="113" t="s">
        <v>4</v>
      </c>
      <c r="F166" s="114"/>
      <c r="G166" s="114"/>
      <c r="H166" s="114"/>
      <c r="I166" s="115"/>
      <c r="J166" s="113" t="s">
        <v>5</v>
      </c>
      <c r="K166" s="114"/>
      <c r="L166" s="114"/>
      <c r="M166" s="114"/>
      <c r="N166" s="115"/>
      <c r="O166" s="116" t="s">
        <v>6</v>
      </c>
      <c r="P166" s="94" t="s">
        <v>7</v>
      </c>
      <c r="Q166" s="94" t="s">
        <v>8</v>
      </c>
      <c r="R166" s="94" t="s">
        <v>9</v>
      </c>
    </row>
    <row r="167" spans="1:18" ht="24" x14ac:dyDescent="0.2">
      <c r="A167" s="95"/>
      <c r="B167" s="106"/>
      <c r="C167" s="27"/>
      <c r="D167" s="106"/>
      <c r="E167" s="29" t="s">
        <v>10</v>
      </c>
      <c r="F167" s="26" t="s">
        <v>11</v>
      </c>
      <c r="G167" s="26" t="s">
        <v>12</v>
      </c>
      <c r="H167" s="26" t="s">
        <v>13</v>
      </c>
      <c r="I167" s="26" t="s">
        <v>7</v>
      </c>
      <c r="J167" s="29" t="s">
        <v>14</v>
      </c>
      <c r="K167" s="26" t="s">
        <v>11</v>
      </c>
      <c r="L167" s="26" t="s">
        <v>12</v>
      </c>
      <c r="M167" s="26" t="s">
        <v>13</v>
      </c>
      <c r="N167" s="26" t="s">
        <v>7</v>
      </c>
      <c r="O167" s="117"/>
      <c r="P167" s="95"/>
      <c r="Q167" s="95"/>
      <c r="R167" s="95"/>
    </row>
    <row r="168" spans="1:18" ht="15" x14ac:dyDescent="0.2">
      <c r="A168" s="30">
        <v>1</v>
      </c>
      <c r="B168" s="28" t="s">
        <v>117</v>
      </c>
      <c r="C168" s="31"/>
      <c r="D168" s="102">
        <v>53</v>
      </c>
      <c r="E168" s="32">
        <v>8.3000000000000007</v>
      </c>
      <c r="F168" s="33">
        <f>IF(E168="", "", _xlfn.RANK.EQ(E168, E168:E173, 1))</f>
        <v>1</v>
      </c>
      <c r="G168" s="34">
        <f t="shared" ref="G168:G173" si="34">IF(OR(F168=1, F168=2, F168=3, F168=4, F168=5), E168, "")</f>
        <v>8.3000000000000007</v>
      </c>
      <c r="H168" s="110">
        <f>IF(SUM(G168:G173)=0, "", SUM(G168:G173))</f>
        <v>43.099999999999994</v>
      </c>
      <c r="I168" s="107" t="s">
        <v>118</v>
      </c>
      <c r="J168" s="35">
        <v>255</v>
      </c>
      <c r="K168" s="33">
        <f>IF(J168="", "", _xlfn.RANK.EQ(J168, J168:J173, 0))</f>
        <v>1</v>
      </c>
      <c r="L168" s="36">
        <f t="shared" ref="L168:L173" si="35">IF(OR(K168=1, K168=2, K168=3, K168=4, K168=5), J168, "")</f>
        <v>255</v>
      </c>
      <c r="M168" s="110">
        <f>IF(SUM(L168:L173)=0, "", SUM(L168:L173))</f>
        <v>1100</v>
      </c>
      <c r="N168" s="107" t="s">
        <v>118</v>
      </c>
      <c r="O168" s="118"/>
      <c r="P168" s="91" t="str">
        <f>IF(ISERROR(_xlfn.RANK.EQ(O168, $O$5:$O$155, 1)), "", _xlfn.RANK.EQ(O168, $O$5:$O$155, 1))</f>
        <v/>
      </c>
      <c r="Q168" s="107"/>
      <c r="R168" s="91">
        <v>19</v>
      </c>
    </row>
    <row r="169" spans="1:18" ht="15" x14ac:dyDescent="0.2">
      <c r="A169" s="30">
        <v>2</v>
      </c>
      <c r="B169" s="28" t="s">
        <v>119</v>
      </c>
      <c r="C169" s="31"/>
      <c r="D169" s="103"/>
      <c r="E169" s="32">
        <v>8.8000000000000007</v>
      </c>
      <c r="F169" s="33">
        <f>IF(E169="", "", _xlfn.RANK.EQ(E169, E168:E173, 1))</f>
        <v>4</v>
      </c>
      <c r="G169" s="34">
        <f t="shared" si="34"/>
        <v>8.8000000000000007</v>
      </c>
      <c r="H169" s="111"/>
      <c r="I169" s="108"/>
      <c r="J169" s="35">
        <v>186</v>
      </c>
      <c r="K169" s="33">
        <f>IF(J169="", "", _xlfn.RANK.EQ(J169, J168:J173, 0))</f>
        <v>6</v>
      </c>
      <c r="L169" s="36" t="str">
        <f t="shared" si="35"/>
        <v/>
      </c>
      <c r="M169" s="111"/>
      <c r="N169" s="108"/>
      <c r="O169" s="119"/>
      <c r="P169" s="92"/>
      <c r="Q169" s="108"/>
      <c r="R169" s="92"/>
    </row>
    <row r="170" spans="1:18" ht="15" x14ac:dyDescent="0.2">
      <c r="A170" s="30">
        <v>3</v>
      </c>
      <c r="B170" s="28" t="s">
        <v>120</v>
      </c>
      <c r="C170" s="31"/>
      <c r="D170" s="103"/>
      <c r="E170" s="32">
        <v>10.199999999999999</v>
      </c>
      <c r="F170" s="33">
        <f>IF(E170="", "", _xlfn.RANK.EQ(E170, E168:E173, 1))</f>
        <v>6</v>
      </c>
      <c r="G170" s="34" t="str">
        <f t="shared" si="34"/>
        <v/>
      </c>
      <c r="H170" s="111"/>
      <c r="I170" s="108"/>
      <c r="J170" s="35">
        <v>193</v>
      </c>
      <c r="K170" s="33">
        <f>IF(J170="", "", _xlfn.RANK.EQ(J170, J168:J173, 0))</f>
        <v>5</v>
      </c>
      <c r="L170" s="36">
        <f t="shared" si="35"/>
        <v>193</v>
      </c>
      <c r="M170" s="111"/>
      <c r="N170" s="108"/>
      <c r="O170" s="119"/>
      <c r="P170" s="92"/>
      <c r="Q170" s="108"/>
      <c r="R170" s="92"/>
    </row>
    <row r="171" spans="1:18" ht="15" x14ac:dyDescent="0.2">
      <c r="A171" s="30">
        <v>4</v>
      </c>
      <c r="B171" s="28" t="s">
        <v>121</v>
      </c>
      <c r="C171" s="31"/>
      <c r="D171" s="103"/>
      <c r="E171" s="32">
        <v>8.9</v>
      </c>
      <c r="F171" s="33">
        <f>IF(E171="", "", _xlfn.RANK.EQ(E171, E168:E173, 1))</f>
        <v>5</v>
      </c>
      <c r="G171" s="34">
        <f t="shared" si="34"/>
        <v>8.9</v>
      </c>
      <c r="H171" s="111"/>
      <c r="I171" s="108"/>
      <c r="J171" s="35">
        <v>210</v>
      </c>
      <c r="K171" s="33">
        <f>IF(J171="", "", _xlfn.RANK.EQ(J171, J168:J173, 0))</f>
        <v>3</v>
      </c>
      <c r="L171" s="36">
        <f t="shared" si="35"/>
        <v>210</v>
      </c>
      <c r="M171" s="111"/>
      <c r="N171" s="108"/>
      <c r="O171" s="119"/>
      <c r="P171" s="92"/>
      <c r="Q171" s="108"/>
      <c r="R171" s="92"/>
    </row>
    <row r="172" spans="1:18" ht="15" x14ac:dyDescent="0.2">
      <c r="A172" s="30">
        <v>5</v>
      </c>
      <c r="B172" s="28" t="s">
        <v>15</v>
      </c>
      <c r="C172" s="31"/>
      <c r="D172" s="103"/>
      <c r="E172" s="32">
        <v>8.4</v>
      </c>
      <c r="F172" s="33">
        <f>IF(E172="", "", _xlfn.RANK.EQ(E172, E168:E173, 1))</f>
        <v>2</v>
      </c>
      <c r="G172" s="34">
        <f t="shared" si="34"/>
        <v>8.4</v>
      </c>
      <c r="H172" s="111"/>
      <c r="I172" s="108"/>
      <c r="J172" s="35">
        <v>233</v>
      </c>
      <c r="K172" s="33">
        <f>IF(J172="", "", _xlfn.RANK.EQ(J172, J168:J173, 0))</f>
        <v>2</v>
      </c>
      <c r="L172" s="36">
        <f t="shared" si="35"/>
        <v>233</v>
      </c>
      <c r="M172" s="111"/>
      <c r="N172" s="108"/>
      <c r="O172" s="119"/>
      <c r="P172" s="92"/>
      <c r="Q172" s="108"/>
      <c r="R172" s="92"/>
    </row>
    <row r="173" spans="1:18" ht="15" x14ac:dyDescent="0.2">
      <c r="A173" s="30">
        <v>6</v>
      </c>
      <c r="B173" s="28" t="s">
        <v>86</v>
      </c>
      <c r="C173" s="31"/>
      <c r="D173" s="104"/>
      <c r="E173" s="32">
        <v>8.6999999999999993</v>
      </c>
      <c r="F173" s="33">
        <f>IF(E173="", "", _xlfn.RANK.EQ(E173, E168:E173, 1))</f>
        <v>3</v>
      </c>
      <c r="G173" s="34">
        <f t="shared" si="34"/>
        <v>8.6999999999999993</v>
      </c>
      <c r="H173" s="112"/>
      <c r="I173" s="109"/>
      <c r="J173" s="35">
        <v>209</v>
      </c>
      <c r="K173" s="33">
        <f>IF(J173="", "", _xlfn.RANK.EQ(J173, J168:J173, 0))</f>
        <v>4</v>
      </c>
      <c r="L173" s="36">
        <f t="shared" si="35"/>
        <v>209</v>
      </c>
      <c r="M173" s="112"/>
      <c r="N173" s="109"/>
      <c r="O173" s="120"/>
      <c r="P173" s="93"/>
      <c r="Q173" s="109"/>
      <c r="R173" s="93"/>
    </row>
  </sheetData>
  <sheetProtection sheet="1"/>
  <mergeCells count="343">
    <mergeCell ref="E147:I147"/>
    <mergeCell ref="H140:H145"/>
    <mergeCell ref="J147:N147"/>
    <mergeCell ref="I149:I154"/>
    <mergeCell ref="H149:H154"/>
    <mergeCell ref="I140:I145"/>
    <mergeCell ref="E138:I138"/>
    <mergeCell ref="J138:N138"/>
    <mergeCell ref="Q147:Q148"/>
    <mergeCell ref="Q156:Q157"/>
    <mergeCell ref="Q166:Q167"/>
    <mergeCell ref="Q12:Q13"/>
    <mergeCell ref="Q32:Q37"/>
    <mergeCell ref="Q66:Q67"/>
    <mergeCell ref="Q84:Q85"/>
    <mergeCell ref="Q168:Q173"/>
    <mergeCell ref="Q102:Q103"/>
    <mergeCell ref="Q111:Q112"/>
    <mergeCell ref="Q113:Q118"/>
    <mergeCell ref="O57:O58"/>
    <mergeCell ref="O166:O167"/>
    <mergeCell ref="O120:O121"/>
    <mergeCell ref="O122:O127"/>
    <mergeCell ref="O129:O130"/>
    <mergeCell ref="O140:O145"/>
    <mergeCell ref="O138:O139"/>
    <mergeCell ref="O131:O136"/>
    <mergeCell ref="O12:O13"/>
    <mergeCell ref="O156:O157"/>
    <mergeCell ref="O95:O100"/>
    <mergeCell ref="O93:O94"/>
    <mergeCell ref="O77:O82"/>
    <mergeCell ref="O68:O73"/>
    <mergeCell ref="O59:O64"/>
    <mergeCell ref="O149:O154"/>
    <mergeCell ref="O158:O163"/>
    <mergeCell ref="O104:O109"/>
    <mergeCell ref="O111:O112"/>
    <mergeCell ref="O113:O118"/>
    <mergeCell ref="O102:O103"/>
    <mergeCell ref="P111:P112"/>
    <mergeCell ref="P104:P109"/>
    <mergeCell ref="P102:P103"/>
    <mergeCell ref="P129:P130"/>
    <mergeCell ref="P131:P136"/>
    <mergeCell ref="P140:P145"/>
    <mergeCell ref="P120:P121"/>
    <mergeCell ref="P122:P127"/>
    <mergeCell ref="P138:P139"/>
    <mergeCell ref="N149:N154"/>
    <mergeCell ref="N140:N145"/>
    <mergeCell ref="P168:P173"/>
    <mergeCell ref="P166:P167"/>
    <mergeCell ref="P158:P163"/>
    <mergeCell ref="P156:P157"/>
    <mergeCell ref="P149:P154"/>
    <mergeCell ref="P147:P148"/>
    <mergeCell ref="P113:P118"/>
    <mergeCell ref="O147:O148"/>
    <mergeCell ref="O168:O173"/>
    <mergeCell ref="I131:I136"/>
    <mergeCell ref="H131:H136"/>
    <mergeCell ref="J129:N129"/>
    <mergeCell ref="H122:H127"/>
    <mergeCell ref="I122:I127"/>
    <mergeCell ref="E120:I120"/>
    <mergeCell ref="J120:N120"/>
    <mergeCell ref="N168:N173"/>
    <mergeCell ref="M168:M173"/>
    <mergeCell ref="J166:N166"/>
    <mergeCell ref="N158:N163"/>
    <mergeCell ref="M158:M163"/>
    <mergeCell ref="J156:N156"/>
    <mergeCell ref="I168:I173"/>
    <mergeCell ref="H168:H173"/>
    <mergeCell ref="I158:I163"/>
    <mergeCell ref="H158:H163"/>
    <mergeCell ref="E166:I166"/>
    <mergeCell ref="E156:I156"/>
    <mergeCell ref="M131:M136"/>
    <mergeCell ref="M122:M127"/>
    <mergeCell ref="M149:M154"/>
    <mergeCell ref="M140:M145"/>
    <mergeCell ref="N131:N136"/>
    <mergeCell ref="E111:I111"/>
    <mergeCell ref="H113:H118"/>
    <mergeCell ref="I113:I118"/>
    <mergeCell ref="J111:N111"/>
    <mergeCell ref="H104:H109"/>
    <mergeCell ref="I104:I109"/>
    <mergeCell ref="E102:I102"/>
    <mergeCell ref="J102:N102"/>
    <mergeCell ref="E129:I129"/>
    <mergeCell ref="M104:M109"/>
    <mergeCell ref="M113:M118"/>
    <mergeCell ref="N113:N118"/>
    <mergeCell ref="N104:N109"/>
    <mergeCell ref="N122:N127"/>
    <mergeCell ref="P95:P100"/>
    <mergeCell ref="J84:N84"/>
    <mergeCell ref="J93:N93"/>
    <mergeCell ref="I86:I91"/>
    <mergeCell ref="H86:H91"/>
    <mergeCell ref="H95:H100"/>
    <mergeCell ref="I95:I100"/>
    <mergeCell ref="E84:I84"/>
    <mergeCell ref="E93:I93"/>
    <mergeCell ref="N86:N91"/>
    <mergeCell ref="N95:N100"/>
    <mergeCell ref="M86:M91"/>
    <mergeCell ref="M95:M100"/>
    <mergeCell ref="O86:O91"/>
    <mergeCell ref="O84:O85"/>
    <mergeCell ref="P77:P82"/>
    <mergeCell ref="P75:P76"/>
    <mergeCell ref="P68:P73"/>
    <mergeCell ref="P66:P67"/>
    <mergeCell ref="M77:M82"/>
    <mergeCell ref="N77:N82"/>
    <mergeCell ref="P84:P85"/>
    <mergeCell ref="P86:P91"/>
    <mergeCell ref="P93:P94"/>
    <mergeCell ref="O75:O76"/>
    <mergeCell ref="O66:O67"/>
    <mergeCell ref="E66:I66"/>
    <mergeCell ref="E75:I75"/>
    <mergeCell ref="H68:H73"/>
    <mergeCell ref="I68:I73"/>
    <mergeCell ref="J66:N66"/>
    <mergeCell ref="M68:M73"/>
    <mergeCell ref="N68:N73"/>
    <mergeCell ref="J75:N75"/>
    <mergeCell ref="I77:I82"/>
    <mergeCell ref="H77:H82"/>
    <mergeCell ref="O32:O37"/>
    <mergeCell ref="J30:N30"/>
    <mergeCell ref="R39:R40"/>
    <mergeCell ref="P39:P40"/>
    <mergeCell ref="O39:O40"/>
    <mergeCell ref="J39:N39"/>
    <mergeCell ref="I32:I37"/>
    <mergeCell ref="H32:H37"/>
    <mergeCell ref="E30:I30"/>
    <mergeCell ref="E39:I39"/>
    <mergeCell ref="P32:P37"/>
    <mergeCell ref="M32:M37"/>
    <mergeCell ref="N32:N37"/>
    <mergeCell ref="Q39:Q40"/>
    <mergeCell ref="O41:O46"/>
    <mergeCell ref="O48:O49"/>
    <mergeCell ref="J48:N48"/>
    <mergeCell ref="O50:O55"/>
    <mergeCell ref="H50:H55"/>
    <mergeCell ref="I50:I55"/>
    <mergeCell ref="P48:P49"/>
    <mergeCell ref="P50:P55"/>
    <mergeCell ref="M50:M55"/>
    <mergeCell ref="M41:M46"/>
    <mergeCell ref="N41:N46"/>
    <mergeCell ref="N50:N55"/>
    <mergeCell ref="B166:B167"/>
    <mergeCell ref="B84:B85"/>
    <mergeCell ref="B57:B58"/>
    <mergeCell ref="B93:B94"/>
    <mergeCell ref="B30:B31"/>
    <mergeCell ref="B120:B121"/>
    <mergeCell ref="A48:A49"/>
    <mergeCell ref="A102:A103"/>
    <mergeCell ref="A156:A157"/>
    <mergeCell ref="A93:A94"/>
    <mergeCell ref="A75:A76"/>
    <mergeCell ref="A30:A31"/>
    <mergeCell ref="A147:A148"/>
    <mergeCell ref="D12:D13"/>
    <mergeCell ref="D39:D40"/>
    <mergeCell ref="D57:D58"/>
    <mergeCell ref="D68:D73"/>
    <mergeCell ref="D5:D10"/>
    <mergeCell ref="D21:D22"/>
    <mergeCell ref="D77:D82"/>
    <mergeCell ref="D59:D64"/>
    <mergeCell ref="D50:D55"/>
    <mergeCell ref="D41:D46"/>
    <mergeCell ref="D14:D19"/>
    <mergeCell ref="D32:D37"/>
    <mergeCell ref="D75:D76"/>
    <mergeCell ref="D48:D49"/>
    <mergeCell ref="D23:D28"/>
    <mergeCell ref="D104:D109"/>
    <mergeCell ref="D111:D112"/>
    <mergeCell ref="D158:D163"/>
    <mergeCell ref="D168:D173"/>
    <mergeCell ref="D30:D31"/>
    <mergeCell ref="D66:D67"/>
    <mergeCell ref="D84:D85"/>
    <mergeCell ref="D102:D103"/>
    <mergeCell ref="D131:D136"/>
    <mergeCell ref="D122:D127"/>
    <mergeCell ref="D120:D121"/>
    <mergeCell ref="D147:D148"/>
    <mergeCell ref="D149:D154"/>
    <mergeCell ref="D140:D145"/>
    <mergeCell ref="D138:D139"/>
    <mergeCell ref="D86:D91"/>
    <mergeCell ref="D93:D94"/>
    <mergeCell ref="D113:D118"/>
    <mergeCell ref="D156:D157"/>
    <mergeCell ref="D166:D167"/>
    <mergeCell ref="D95:D100"/>
    <mergeCell ref="D129:D130"/>
    <mergeCell ref="B3:B4"/>
    <mergeCell ref="B102:B103"/>
    <mergeCell ref="B156:B157"/>
    <mergeCell ref="B75:B76"/>
    <mergeCell ref="B48:B49"/>
    <mergeCell ref="B66:B67"/>
    <mergeCell ref="B39:B40"/>
    <mergeCell ref="B21:B22"/>
    <mergeCell ref="B129:B130"/>
    <mergeCell ref="B147:B148"/>
    <mergeCell ref="B138:B139"/>
    <mergeCell ref="B12:B13"/>
    <mergeCell ref="B111:B112"/>
    <mergeCell ref="A84:A85"/>
    <mergeCell ref="A129:A130"/>
    <mergeCell ref="A111:A112"/>
    <mergeCell ref="A166:A167"/>
    <mergeCell ref="A66:A67"/>
    <mergeCell ref="A57:A58"/>
    <mergeCell ref="A39:A40"/>
    <mergeCell ref="A12:A13"/>
    <mergeCell ref="A120:A121"/>
    <mergeCell ref="A138:A139"/>
    <mergeCell ref="A21:A22"/>
    <mergeCell ref="R166:R167"/>
    <mergeCell ref="Q14:Q19"/>
    <mergeCell ref="Q149:Q154"/>
    <mergeCell ref="Q158:Q163"/>
    <mergeCell ref="Q59:Q64"/>
    <mergeCell ref="Q50:Q55"/>
    <mergeCell ref="Q30:Q31"/>
    <mergeCell ref="Q95:Q100"/>
    <mergeCell ref="Q104:Q109"/>
    <mergeCell ref="Q140:Q145"/>
    <mergeCell ref="Q138:Q139"/>
    <mergeCell ref="Q131:Q136"/>
    <mergeCell ref="Q122:Q127"/>
    <mergeCell ref="Q120:Q121"/>
    <mergeCell ref="Q129:Q130"/>
    <mergeCell ref="R32:R37"/>
    <mergeCell ref="Q41:Q46"/>
    <mergeCell ref="Q48:Q49"/>
    <mergeCell ref="Q57:Q58"/>
    <mergeCell ref="Q68:Q73"/>
    <mergeCell ref="Q75:Q76"/>
    <mergeCell ref="Q86:Q91"/>
    <mergeCell ref="Q93:Q94"/>
    <mergeCell ref="Q77:Q82"/>
    <mergeCell ref="R156:R157"/>
    <mergeCell ref="R168:R173"/>
    <mergeCell ref="R86:R91"/>
    <mergeCell ref="R50:R55"/>
    <mergeCell ref="R75:R76"/>
    <mergeCell ref="R113:R118"/>
    <mergeCell ref="R129:R130"/>
    <mergeCell ref="R122:R127"/>
    <mergeCell ref="R131:R136"/>
    <mergeCell ref="R140:R145"/>
    <mergeCell ref="R147:R148"/>
    <mergeCell ref="R138:R139"/>
    <mergeCell ref="R59:R64"/>
    <mergeCell ref="R104:R109"/>
    <mergeCell ref="R149:R154"/>
    <mergeCell ref="R158:R163"/>
    <mergeCell ref="R95:R100"/>
    <mergeCell ref="R68:R73"/>
    <mergeCell ref="R120:R121"/>
    <mergeCell ref="R57:R58"/>
    <mergeCell ref="R77:R82"/>
    <mergeCell ref="R66:R67"/>
    <mergeCell ref="R84:R85"/>
    <mergeCell ref="R93:R94"/>
    <mergeCell ref="H14:H19"/>
    <mergeCell ref="I14:I19"/>
    <mergeCell ref="E21:I21"/>
    <mergeCell ref="M14:M19"/>
    <mergeCell ref="N14:N19"/>
    <mergeCell ref="P14:P19"/>
    <mergeCell ref="R12:R13"/>
    <mergeCell ref="R111:R112"/>
    <mergeCell ref="R102:R103"/>
    <mergeCell ref="R41:R46"/>
    <mergeCell ref="R14:R19"/>
    <mergeCell ref="R48:R49"/>
    <mergeCell ref="E57:I57"/>
    <mergeCell ref="P57:P58"/>
    <mergeCell ref="J57:N57"/>
    <mergeCell ref="P59:P64"/>
    <mergeCell ref="N59:N64"/>
    <mergeCell ref="H59:H64"/>
    <mergeCell ref="I59:I64"/>
    <mergeCell ref="M59:M64"/>
    <mergeCell ref="E48:I48"/>
    <mergeCell ref="H41:H46"/>
    <mergeCell ref="I41:I46"/>
    <mergeCell ref="P41:P46"/>
    <mergeCell ref="R30:R31"/>
    <mergeCell ref="O30:O31"/>
    <mergeCell ref="P30:P31"/>
    <mergeCell ref="R3:R4"/>
    <mergeCell ref="Q3:Q4"/>
    <mergeCell ref="P3:P4"/>
    <mergeCell ref="R5:R10"/>
    <mergeCell ref="Q5:Q10"/>
    <mergeCell ref="O3:O4"/>
    <mergeCell ref="P5:P10"/>
    <mergeCell ref="O5:O10"/>
    <mergeCell ref="P12:P13"/>
    <mergeCell ref="O14:O19"/>
    <mergeCell ref="A1:R1"/>
    <mergeCell ref="A3:A4"/>
    <mergeCell ref="E3:I3"/>
    <mergeCell ref="J3:N3"/>
    <mergeCell ref="H23:H28"/>
    <mergeCell ref="I23:I28"/>
    <mergeCell ref="J21:N21"/>
    <mergeCell ref="M23:M28"/>
    <mergeCell ref="R21:R22"/>
    <mergeCell ref="R23:R28"/>
    <mergeCell ref="Q21:Q22"/>
    <mergeCell ref="N23:N28"/>
    <mergeCell ref="Q23:Q28"/>
    <mergeCell ref="O21:O22"/>
    <mergeCell ref="P21:P22"/>
    <mergeCell ref="O23:O28"/>
    <mergeCell ref="P23:P28"/>
    <mergeCell ref="I5:I10"/>
    <mergeCell ref="H5:H10"/>
    <mergeCell ref="J12:N12"/>
    <mergeCell ref="E12:I12"/>
    <mergeCell ref="D3:D4"/>
    <mergeCell ref="M5:M10"/>
    <mergeCell ref="N5:N10"/>
  </mergeCells>
  <conditionalFormatting sqref="I5">
    <cfRule type="cellIs" dxfId="455" priority="228" stopIfTrue="1" operator="equal">
      <formula>3</formula>
    </cfRule>
  </conditionalFormatting>
  <conditionalFormatting sqref="I5">
    <cfRule type="cellIs" dxfId="454" priority="227" stopIfTrue="1" operator="equal">
      <formula>2</formula>
    </cfRule>
  </conditionalFormatting>
  <conditionalFormatting sqref="I5">
    <cfRule type="cellIs" dxfId="453" priority="226" stopIfTrue="1" operator="equal">
      <formula>1</formula>
    </cfRule>
  </conditionalFormatting>
  <conditionalFormatting sqref="P5">
    <cfRule type="cellIs" dxfId="452" priority="225" stopIfTrue="1" operator="equal">
      <formula>3</formula>
    </cfRule>
  </conditionalFormatting>
  <conditionalFormatting sqref="P5">
    <cfRule type="cellIs" dxfId="451" priority="224" stopIfTrue="1" operator="equal">
      <formula>2</formula>
    </cfRule>
  </conditionalFormatting>
  <conditionalFormatting sqref="P5">
    <cfRule type="cellIs" dxfId="450" priority="223" stopIfTrue="1" operator="equal">
      <formula>1</formula>
    </cfRule>
  </conditionalFormatting>
  <conditionalFormatting sqref="R5">
    <cfRule type="cellIs" dxfId="449" priority="222" stopIfTrue="1" operator="equal">
      <formula>3</formula>
    </cfRule>
  </conditionalFormatting>
  <conditionalFormatting sqref="R5">
    <cfRule type="cellIs" dxfId="448" priority="221" stopIfTrue="1" operator="equal">
      <formula>2</formula>
    </cfRule>
  </conditionalFormatting>
  <conditionalFormatting sqref="R5">
    <cfRule type="cellIs" dxfId="447" priority="220" stopIfTrue="1" operator="equal">
      <formula>1</formula>
    </cfRule>
  </conditionalFormatting>
  <conditionalFormatting sqref="N5">
    <cfRule type="cellIs" dxfId="446" priority="219" stopIfTrue="1" operator="equal">
      <formula>3</formula>
    </cfRule>
  </conditionalFormatting>
  <conditionalFormatting sqref="N5">
    <cfRule type="cellIs" dxfId="445" priority="218" stopIfTrue="1" operator="equal">
      <formula>2</formula>
    </cfRule>
  </conditionalFormatting>
  <conditionalFormatting sqref="N5">
    <cfRule type="cellIs" dxfId="444" priority="217" stopIfTrue="1" operator="equal">
      <formula>1</formula>
    </cfRule>
  </conditionalFormatting>
  <conditionalFormatting sqref="I158">
    <cfRule type="cellIs" dxfId="443" priority="216" stopIfTrue="1" operator="equal">
      <formula>3</formula>
    </cfRule>
  </conditionalFormatting>
  <conditionalFormatting sqref="I158">
    <cfRule type="cellIs" dxfId="442" priority="215" stopIfTrue="1" operator="equal">
      <formula>2</formula>
    </cfRule>
  </conditionalFormatting>
  <conditionalFormatting sqref="I158">
    <cfRule type="cellIs" dxfId="441" priority="214" stopIfTrue="1" operator="equal">
      <formula>1</formula>
    </cfRule>
  </conditionalFormatting>
  <conditionalFormatting sqref="P158">
    <cfRule type="cellIs" dxfId="440" priority="213" stopIfTrue="1" operator="equal">
      <formula>3</formula>
    </cfRule>
  </conditionalFormatting>
  <conditionalFormatting sqref="P158">
    <cfRule type="cellIs" dxfId="439" priority="212" stopIfTrue="1" operator="equal">
      <formula>2</formula>
    </cfRule>
  </conditionalFormatting>
  <conditionalFormatting sqref="P158">
    <cfRule type="cellIs" dxfId="438" priority="211" stopIfTrue="1" operator="equal">
      <formula>1</formula>
    </cfRule>
  </conditionalFormatting>
  <conditionalFormatting sqref="R158">
    <cfRule type="cellIs" dxfId="437" priority="210" stopIfTrue="1" operator="equal">
      <formula>3</formula>
    </cfRule>
  </conditionalFormatting>
  <conditionalFormatting sqref="R158">
    <cfRule type="cellIs" dxfId="436" priority="209" stopIfTrue="1" operator="equal">
      <formula>2</formula>
    </cfRule>
  </conditionalFormatting>
  <conditionalFormatting sqref="R158">
    <cfRule type="cellIs" dxfId="435" priority="208" stopIfTrue="1" operator="equal">
      <formula>1</formula>
    </cfRule>
  </conditionalFormatting>
  <conditionalFormatting sqref="N158">
    <cfRule type="cellIs" dxfId="434" priority="207" stopIfTrue="1" operator="equal">
      <formula>3</formula>
    </cfRule>
  </conditionalFormatting>
  <conditionalFormatting sqref="N158">
    <cfRule type="cellIs" dxfId="433" priority="206" stopIfTrue="1" operator="equal">
      <formula>2</formula>
    </cfRule>
  </conditionalFormatting>
  <conditionalFormatting sqref="N158">
    <cfRule type="cellIs" dxfId="432" priority="205" stopIfTrue="1" operator="equal">
      <formula>1</formula>
    </cfRule>
  </conditionalFormatting>
  <conditionalFormatting sqref="I14">
    <cfRule type="cellIs" dxfId="431" priority="204" stopIfTrue="1" operator="equal">
      <formula>3</formula>
    </cfRule>
  </conditionalFormatting>
  <conditionalFormatting sqref="I14">
    <cfRule type="cellIs" dxfId="430" priority="203" stopIfTrue="1" operator="equal">
      <formula>2</formula>
    </cfRule>
  </conditionalFormatting>
  <conditionalFormatting sqref="I14">
    <cfRule type="cellIs" dxfId="429" priority="202" stopIfTrue="1" operator="equal">
      <formula>1</formula>
    </cfRule>
  </conditionalFormatting>
  <conditionalFormatting sqref="P14">
    <cfRule type="cellIs" dxfId="428" priority="201" stopIfTrue="1" operator="equal">
      <formula>3</formula>
    </cfRule>
  </conditionalFormatting>
  <conditionalFormatting sqref="P14">
    <cfRule type="cellIs" dxfId="427" priority="200" stopIfTrue="1" operator="equal">
      <formula>2</formula>
    </cfRule>
  </conditionalFormatting>
  <conditionalFormatting sqref="P14">
    <cfRule type="cellIs" dxfId="426" priority="199" stopIfTrue="1" operator="equal">
      <formula>1</formula>
    </cfRule>
  </conditionalFormatting>
  <conditionalFormatting sqref="R14">
    <cfRule type="cellIs" dxfId="425" priority="198" stopIfTrue="1" operator="equal">
      <formula>3</formula>
    </cfRule>
  </conditionalFormatting>
  <conditionalFormatting sqref="R14">
    <cfRule type="cellIs" dxfId="424" priority="197" stopIfTrue="1" operator="equal">
      <formula>2</formula>
    </cfRule>
  </conditionalFormatting>
  <conditionalFormatting sqref="R14">
    <cfRule type="cellIs" dxfId="423" priority="196" stopIfTrue="1" operator="equal">
      <formula>1</formula>
    </cfRule>
  </conditionalFormatting>
  <conditionalFormatting sqref="N14">
    <cfRule type="cellIs" dxfId="422" priority="195" stopIfTrue="1" operator="equal">
      <formula>3</formula>
    </cfRule>
  </conditionalFormatting>
  <conditionalFormatting sqref="N14">
    <cfRule type="cellIs" dxfId="421" priority="194" stopIfTrue="1" operator="equal">
      <formula>2</formula>
    </cfRule>
  </conditionalFormatting>
  <conditionalFormatting sqref="N14">
    <cfRule type="cellIs" dxfId="420" priority="193" stopIfTrue="1" operator="equal">
      <formula>1</formula>
    </cfRule>
  </conditionalFormatting>
  <conditionalFormatting sqref="I140">
    <cfRule type="cellIs" dxfId="419" priority="192" stopIfTrue="1" operator="equal">
      <formula>3</formula>
    </cfRule>
  </conditionalFormatting>
  <conditionalFormatting sqref="I140">
    <cfRule type="cellIs" dxfId="418" priority="191" stopIfTrue="1" operator="equal">
      <formula>2</formula>
    </cfRule>
  </conditionalFormatting>
  <conditionalFormatting sqref="I140">
    <cfRule type="cellIs" dxfId="417" priority="190" stopIfTrue="1" operator="equal">
      <formula>1</formula>
    </cfRule>
  </conditionalFormatting>
  <conditionalFormatting sqref="P140">
    <cfRule type="cellIs" dxfId="416" priority="189" stopIfTrue="1" operator="equal">
      <formula>3</formula>
    </cfRule>
  </conditionalFormatting>
  <conditionalFormatting sqref="P140">
    <cfRule type="cellIs" dxfId="415" priority="188" stopIfTrue="1" operator="equal">
      <formula>2</formula>
    </cfRule>
  </conditionalFormatting>
  <conditionalFormatting sqref="P140">
    <cfRule type="cellIs" dxfId="414" priority="187" stopIfTrue="1" operator="equal">
      <formula>1</formula>
    </cfRule>
  </conditionalFormatting>
  <conditionalFormatting sqref="R140">
    <cfRule type="cellIs" dxfId="413" priority="186" stopIfTrue="1" operator="equal">
      <formula>3</formula>
    </cfRule>
  </conditionalFormatting>
  <conditionalFormatting sqref="R140">
    <cfRule type="cellIs" dxfId="412" priority="185" stopIfTrue="1" operator="equal">
      <formula>2</formula>
    </cfRule>
  </conditionalFormatting>
  <conditionalFormatting sqref="R140">
    <cfRule type="cellIs" dxfId="411" priority="184" stopIfTrue="1" operator="equal">
      <formula>1</formula>
    </cfRule>
  </conditionalFormatting>
  <conditionalFormatting sqref="N140">
    <cfRule type="cellIs" dxfId="410" priority="183" stopIfTrue="1" operator="equal">
      <formula>3</formula>
    </cfRule>
  </conditionalFormatting>
  <conditionalFormatting sqref="N140">
    <cfRule type="cellIs" dxfId="409" priority="182" stopIfTrue="1" operator="equal">
      <formula>2</formula>
    </cfRule>
  </conditionalFormatting>
  <conditionalFormatting sqref="N140">
    <cfRule type="cellIs" dxfId="408" priority="181" stopIfTrue="1" operator="equal">
      <formula>1</formula>
    </cfRule>
  </conditionalFormatting>
  <conditionalFormatting sqref="I149">
    <cfRule type="cellIs" dxfId="407" priority="180" stopIfTrue="1" operator="equal">
      <formula>3</formula>
    </cfRule>
  </conditionalFormatting>
  <conditionalFormatting sqref="I149">
    <cfRule type="cellIs" dxfId="406" priority="179" stopIfTrue="1" operator="equal">
      <formula>2</formula>
    </cfRule>
  </conditionalFormatting>
  <conditionalFormatting sqref="I149">
    <cfRule type="cellIs" dxfId="405" priority="178" stopIfTrue="1" operator="equal">
      <formula>1</formula>
    </cfRule>
  </conditionalFormatting>
  <conditionalFormatting sqref="P149">
    <cfRule type="cellIs" dxfId="404" priority="177" stopIfTrue="1" operator="equal">
      <formula>3</formula>
    </cfRule>
  </conditionalFormatting>
  <conditionalFormatting sqref="P149">
    <cfRule type="cellIs" dxfId="403" priority="176" stopIfTrue="1" operator="equal">
      <formula>2</formula>
    </cfRule>
  </conditionalFormatting>
  <conditionalFormatting sqref="P149">
    <cfRule type="cellIs" dxfId="402" priority="175" stopIfTrue="1" operator="equal">
      <formula>1</formula>
    </cfRule>
  </conditionalFormatting>
  <conditionalFormatting sqref="R149">
    <cfRule type="cellIs" dxfId="401" priority="174" stopIfTrue="1" operator="equal">
      <formula>3</formula>
    </cfRule>
  </conditionalFormatting>
  <conditionalFormatting sqref="R149">
    <cfRule type="cellIs" dxfId="400" priority="173" stopIfTrue="1" operator="equal">
      <formula>2</formula>
    </cfRule>
  </conditionalFormatting>
  <conditionalFormatting sqref="R149">
    <cfRule type="cellIs" dxfId="399" priority="172" stopIfTrue="1" operator="equal">
      <formula>1</formula>
    </cfRule>
  </conditionalFormatting>
  <conditionalFormatting sqref="N149">
    <cfRule type="cellIs" dxfId="398" priority="171" stopIfTrue="1" operator="equal">
      <formula>3</formula>
    </cfRule>
  </conditionalFormatting>
  <conditionalFormatting sqref="N149">
    <cfRule type="cellIs" dxfId="397" priority="170" stopIfTrue="1" operator="equal">
      <formula>2</formula>
    </cfRule>
  </conditionalFormatting>
  <conditionalFormatting sqref="N149">
    <cfRule type="cellIs" dxfId="396" priority="169" stopIfTrue="1" operator="equal">
      <formula>1</formula>
    </cfRule>
  </conditionalFormatting>
  <conditionalFormatting sqref="I122">
    <cfRule type="cellIs" dxfId="395" priority="168" stopIfTrue="1" operator="equal">
      <formula>3</formula>
    </cfRule>
  </conditionalFormatting>
  <conditionalFormatting sqref="I122">
    <cfRule type="cellIs" dxfId="394" priority="167" stopIfTrue="1" operator="equal">
      <formula>2</formula>
    </cfRule>
  </conditionalFormatting>
  <conditionalFormatting sqref="I122">
    <cfRule type="cellIs" dxfId="393" priority="166" stopIfTrue="1" operator="equal">
      <formula>1</formula>
    </cfRule>
  </conditionalFormatting>
  <conditionalFormatting sqref="P122">
    <cfRule type="cellIs" dxfId="392" priority="165" stopIfTrue="1" operator="equal">
      <formula>3</formula>
    </cfRule>
  </conditionalFormatting>
  <conditionalFormatting sqref="P122">
    <cfRule type="cellIs" dxfId="391" priority="164" stopIfTrue="1" operator="equal">
      <formula>2</formula>
    </cfRule>
  </conditionalFormatting>
  <conditionalFormatting sqref="P122">
    <cfRule type="cellIs" dxfId="390" priority="163" stopIfTrue="1" operator="equal">
      <formula>1</formula>
    </cfRule>
  </conditionalFormatting>
  <conditionalFormatting sqref="R122">
    <cfRule type="cellIs" dxfId="389" priority="162" stopIfTrue="1" operator="equal">
      <formula>3</formula>
    </cfRule>
  </conditionalFormatting>
  <conditionalFormatting sqref="R122">
    <cfRule type="cellIs" dxfId="388" priority="161" stopIfTrue="1" operator="equal">
      <formula>2</formula>
    </cfRule>
  </conditionalFormatting>
  <conditionalFormatting sqref="R122">
    <cfRule type="cellIs" dxfId="387" priority="160" stopIfTrue="1" operator="equal">
      <formula>1</formula>
    </cfRule>
  </conditionalFormatting>
  <conditionalFormatting sqref="N122">
    <cfRule type="cellIs" dxfId="386" priority="159" stopIfTrue="1" operator="equal">
      <formula>3</formula>
    </cfRule>
  </conditionalFormatting>
  <conditionalFormatting sqref="N122">
    <cfRule type="cellIs" dxfId="385" priority="158" stopIfTrue="1" operator="equal">
      <formula>2</formula>
    </cfRule>
  </conditionalFormatting>
  <conditionalFormatting sqref="N122">
    <cfRule type="cellIs" dxfId="384" priority="157" stopIfTrue="1" operator="equal">
      <formula>1</formula>
    </cfRule>
  </conditionalFormatting>
  <conditionalFormatting sqref="I131">
    <cfRule type="cellIs" dxfId="383" priority="156" stopIfTrue="1" operator="equal">
      <formula>3</formula>
    </cfRule>
  </conditionalFormatting>
  <conditionalFormatting sqref="I131">
    <cfRule type="cellIs" dxfId="382" priority="155" stopIfTrue="1" operator="equal">
      <formula>2</formula>
    </cfRule>
  </conditionalFormatting>
  <conditionalFormatting sqref="I131">
    <cfRule type="cellIs" dxfId="381" priority="154" stopIfTrue="1" operator="equal">
      <formula>1</formula>
    </cfRule>
  </conditionalFormatting>
  <conditionalFormatting sqref="P131">
    <cfRule type="cellIs" dxfId="380" priority="153" stopIfTrue="1" operator="equal">
      <formula>3</formula>
    </cfRule>
  </conditionalFormatting>
  <conditionalFormatting sqref="P131">
    <cfRule type="cellIs" dxfId="379" priority="152" stopIfTrue="1" operator="equal">
      <formula>2</formula>
    </cfRule>
  </conditionalFormatting>
  <conditionalFormatting sqref="P131">
    <cfRule type="cellIs" dxfId="378" priority="151" stopIfTrue="1" operator="equal">
      <formula>1</formula>
    </cfRule>
  </conditionalFormatting>
  <conditionalFormatting sqref="R131">
    <cfRule type="cellIs" dxfId="377" priority="150" stopIfTrue="1" operator="equal">
      <formula>3</formula>
    </cfRule>
  </conditionalFormatting>
  <conditionalFormatting sqref="R131">
    <cfRule type="cellIs" dxfId="376" priority="149" stopIfTrue="1" operator="equal">
      <formula>2</formula>
    </cfRule>
  </conditionalFormatting>
  <conditionalFormatting sqref="R131">
    <cfRule type="cellIs" dxfId="375" priority="148" stopIfTrue="1" operator="equal">
      <formula>1</formula>
    </cfRule>
  </conditionalFormatting>
  <conditionalFormatting sqref="N131">
    <cfRule type="cellIs" dxfId="374" priority="147" stopIfTrue="1" operator="equal">
      <formula>3</formula>
    </cfRule>
  </conditionalFormatting>
  <conditionalFormatting sqref="N131">
    <cfRule type="cellIs" dxfId="373" priority="146" stopIfTrue="1" operator="equal">
      <formula>2</formula>
    </cfRule>
  </conditionalFormatting>
  <conditionalFormatting sqref="N131">
    <cfRule type="cellIs" dxfId="372" priority="145" stopIfTrue="1" operator="equal">
      <formula>1</formula>
    </cfRule>
  </conditionalFormatting>
  <conditionalFormatting sqref="I104">
    <cfRule type="cellIs" dxfId="371" priority="144" stopIfTrue="1" operator="equal">
      <formula>3</formula>
    </cfRule>
  </conditionalFormatting>
  <conditionalFormatting sqref="I104">
    <cfRule type="cellIs" dxfId="370" priority="143" stopIfTrue="1" operator="equal">
      <formula>2</formula>
    </cfRule>
  </conditionalFormatting>
  <conditionalFormatting sqref="I104">
    <cfRule type="cellIs" dxfId="369" priority="142" stopIfTrue="1" operator="equal">
      <formula>1</formula>
    </cfRule>
  </conditionalFormatting>
  <conditionalFormatting sqref="P104">
    <cfRule type="cellIs" dxfId="368" priority="141" stopIfTrue="1" operator="equal">
      <formula>3</formula>
    </cfRule>
  </conditionalFormatting>
  <conditionalFormatting sqref="P104">
    <cfRule type="cellIs" dxfId="367" priority="140" stopIfTrue="1" operator="equal">
      <formula>2</formula>
    </cfRule>
  </conditionalFormatting>
  <conditionalFormatting sqref="P104">
    <cfRule type="cellIs" dxfId="366" priority="139" stopIfTrue="1" operator="equal">
      <formula>1</formula>
    </cfRule>
  </conditionalFormatting>
  <conditionalFormatting sqref="R104">
    <cfRule type="cellIs" dxfId="365" priority="138" stopIfTrue="1" operator="equal">
      <formula>3</formula>
    </cfRule>
  </conditionalFormatting>
  <conditionalFormatting sqref="R104">
    <cfRule type="cellIs" dxfId="364" priority="137" stopIfTrue="1" operator="equal">
      <formula>2</formula>
    </cfRule>
  </conditionalFormatting>
  <conditionalFormatting sqref="R104">
    <cfRule type="cellIs" dxfId="363" priority="136" stopIfTrue="1" operator="equal">
      <formula>1</formula>
    </cfRule>
  </conditionalFormatting>
  <conditionalFormatting sqref="N104">
    <cfRule type="cellIs" dxfId="362" priority="135" stopIfTrue="1" operator="equal">
      <formula>3</formula>
    </cfRule>
  </conditionalFormatting>
  <conditionalFormatting sqref="N104">
    <cfRule type="cellIs" dxfId="361" priority="134" stopIfTrue="1" operator="equal">
      <formula>2</formula>
    </cfRule>
  </conditionalFormatting>
  <conditionalFormatting sqref="N104">
    <cfRule type="cellIs" dxfId="360" priority="133" stopIfTrue="1" operator="equal">
      <formula>1</formula>
    </cfRule>
  </conditionalFormatting>
  <conditionalFormatting sqref="I113">
    <cfRule type="cellIs" dxfId="359" priority="132" stopIfTrue="1" operator="equal">
      <formula>3</formula>
    </cfRule>
  </conditionalFormatting>
  <conditionalFormatting sqref="I113">
    <cfRule type="cellIs" dxfId="358" priority="131" stopIfTrue="1" operator="equal">
      <formula>2</formula>
    </cfRule>
  </conditionalFormatting>
  <conditionalFormatting sqref="I113">
    <cfRule type="cellIs" dxfId="357" priority="130" stopIfTrue="1" operator="equal">
      <formula>1</formula>
    </cfRule>
  </conditionalFormatting>
  <conditionalFormatting sqref="P113">
    <cfRule type="cellIs" dxfId="356" priority="129" stopIfTrue="1" operator="equal">
      <formula>3</formula>
    </cfRule>
  </conditionalFormatting>
  <conditionalFormatting sqref="P113">
    <cfRule type="cellIs" dxfId="355" priority="128" stopIfTrue="1" operator="equal">
      <formula>2</formula>
    </cfRule>
  </conditionalFormatting>
  <conditionalFormatting sqref="P113">
    <cfRule type="cellIs" dxfId="354" priority="127" stopIfTrue="1" operator="equal">
      <formula>1</formula>
    </cfRule>
  </conditionalFormatting>
  <conditionalFormatting sqref="R113">
    <cfRule type="cellIs" dxfId="353" priority="126" stopIfTrue="1" operator="equal">
      <formula>3</formula>
    </cfRule>
  </conditionalFormatting>
  <conditionalFormatting sqref="R113">
    <cfRule type="cellIs" dxfId="352" priority="125" stopIfTrue="1" operator="equal">
      <formula>2</formula>
    </cfRule>
  </conditionalFormatting>
  <conditionalFormatting sqref="R113">
    <cfRule type="cellIs" dxfId="351" priority="124" stopIfTrue="1" operator="equal">
      <formula>1</formula>
    </cfRule>
  </conditionalFormatting>
  <conditionalFormatting sqref="N113">
    <cfRule type="cellIs" dxfId="350" priority="123" stopIfTrue="1" operator="equal">
      <formula>3</formula>
    </cfRule>
  </conditionalFormatting>
  <conditionalFormatting sqref="N113">
    <cfRule type="cellIs" dxfId="349" priority="122" stopIfTrue="1" operator="equal">
      <formula>2</formula>
    </cfRule>
  </conditionalFormatting>
  <conditionalFormatting sqref="N113">
    <cfRule type="cellIs" dxfId="348" priority="121" stopIfTrue="1" operator="equal">
      <formula>1</formula>
    </cfRule>
  </conditionalFormatting>
  <conditionalFormatting sqref="I86">
    <cfRule type="cellIs" dxfId="347" priority="120" stopIfTrue="1" operator="equal">
      <formula>3</formula>
    </cfRule>
  </conditionalFormatting>
  <conditionalFormatting sqref="I86">
    <cfRule type="cellIs" dxfId="346" priority="119" stopIfTrue="1" operator="equal">
      <formula>2</formula>
    </cfRule>
  </conditionalFormatting>
  <conditionalFormatting sqref="I86">
    <cfRule type="cellIs" dxfId="345" priority="118" stopIfTrue="1" operator="equal">
      <formula>1</formula>
    </cfRule>
  </conditionalFormatting>
  <conditionalFormatting sqref="P86">
    <cfRule type="cellIs" dxfId="344" priority="117" stopIfTrue="1" operator="equal">
      <formula>3</formula>
    </cfRule>
  </conditionalFormatting>
  <conditionalFormatting sqref="P86">
    <cfRule type="cellIs" dxfId="343" priority="116" stopIfTrue="1" operator="equal">
      <formula>2</formula>
    </cfRule>
  </conditionalFormatting>
  <conditionalFormatting sqref="P86">
    <cfRule type="cellIs" dxfId="342" priority="115" stopIfTrue="1" operator="equal">
      <formula>1</formula>
    </cfRule>
  </conditionalFormatting>
  <conditionalFormatting sqref="R86">
    <cfRule type="cellIs" dxfId="341" priority="114" stopIfTrue="1" operator="equal">
      <formula>3</formula>
    </cfRule>
  </conditionalFormatting>
  <conditionalFormatting sqref="R86">
    <cfRule type="cellIs" dxfId="340" priority="113" stopIfTrue="1" operator="equal">
      <formula>2</formula>
    </cfRule>
  </conditionalFormatting>
  <conditionalFormatting sqref="R86">
    <cfRule type="cellIs" dxfId="339" priority="112" stopIfTrue="1" operator="equal">
      <formula>1</formula>
    </cfRule>
  </conditionalFormatting>
  <conditionalFormatting sqref="N86">
    <cfRule type="cellIs" dxfId="338" priority="111" stopIfTrue="1" operator="equal">
      <formula>3</formula>
    </cfRule>
  </conditionalFormatting>
  <conditionalFormatting sqref="N86">
    <cfRule type="cellIs" dxfId="337" priority="110" stopIfTrue="1" operator="equal">
      <formula>2</formula>
    </cfRule>
  </conditionalFormatting>
  <conditionalFormatting sqref="N86">
    <cfRule type="cellIs" dxfId="336" priority="109" stopIfTrue="1" operator="equal">
      <formula>1</formula>
    </cfRule>
  </conditionalFormatting>
  <conditionalFormatting sqref="I95">
    <cfRule type="cellIs" dxfId="335" priority="108" stopIfTrue="1" operator="equal">
      <formula>3</formula>
    </cfRule>
  </conditionalFormatting>
  <conditionalFormatting sqref="I95">
    <cfRule type="cellIs" dxfId="334" priority="107" stopIfTrue="1" operator="equal">
      <formula>2</formula>
    </cfRule>
  </conditionalFormatting>
  <conditionalFormatting sqref="I95">
    <cfRule type="cellIs" dxfId="333" priority="106" stopIfTrue="1" operator="equal">
      <formula>1</formula>
    </cfRule>
  </conditionalFormatting>
  <conditionalFormatting sqref="P95">
    <cfRule type="cellIs" dxfId="332" priority="105" stopIfTrue="1" operator="equal">
      <formula>3</formula>
    </cfRule>
  </conditionalFormatting>
  <conditionalFormatting sqref="P95">
    <cfRule type="cellIs" dxfId="331" priority="104" stopIfTrue="1" operator="equal">
      <formula>2</formula>
    </cfRule>
  </conditionalFormatting>
  <conditionalFormatting sqref="P95">
    <cfRule type="cellIs" dxfId="330" priority="103" stopIfTrue="1" operator="equal">
      <formula>1</formula>
    </cfRule>
  </conditionalFormatting>
  <conditionalFormatting sqref="R95">
    <cfRule type="cellIs" dxfId="329" priority="102" stopIfTrue="1" operator="equal">
      <formula>3</formula>
    </cfRule>
  </conditionalFormatting>
  <conditionalFormatting sqref="R95">
    <cfRule type="cellIs" dxfId="328" priority="101" stopIfTrue="1" operator="equal">
      <formula>2</formula>
    </cfRule>
  </conditionalFormatting>
  <conditionalFormatting sqref="R95">
    <cfRule type="cellIs" dxfId="327" priority="100" stopIfTrue="1" operator="equal">
      <formula>1</formula>
    </cfRule>
  </conditionalFormatting>
  <conditionalFormatting sqref="N95">
    <cfRule type="cellIs" dxfId="326" priority="99" stopIfTrue="1" operator="equal">
      <formula>3</formula>
    </cfRule>
  </conditionalFormatting>
  <conditionalFormatting sqref="N95">
    <cfRule type="cellIs" dxfId="325" priority="98" stopIfTrue="1" operator="equal">
      <formula>2</formula>
    </cfRule>
  </conditionalFormatting>
  <conditionalFormatting sqref="N95">
    <cfRule type="cellIs" dxfId="324" priority="97" stopIfTrue="1" operator="equal">
      <formula>1</formula>
    </cfRule>
  </conditionalFormatting>
  <conditionalFormatting sqref="I68">
    <cfRule type="cellIs" dxfId="323" priority="96" stopIfTrue="1" operator="equal">
      <formula>3</formula>
    </cfRule>
  </conditionalFormatting>
  <conditionalFormatting sqref="I68">
    <cfRule type="cellIs" dxfId="322" priority="95" stopIfTrue="1" operator="equal">
      <formula>2</formula>
    </cfRule>
  </conditionalFormatting>
  <conditionalFormatting sqref="I68">
    <cfRule type="cellIs" dxfId="321" priority="94" stopIfTrue="1" operator="equal">
      <formula>1</formula>
    </cfRule>
  </conditionalFormatting>
  <conditionalFormatting sqref="P68">
    <cfRule type="cellIs" dxfId="320" priority="93" stopIfTrue="1" operator="equal">
      <formula>3</formula>
    </cfRule>
  </conditionalFormatting>
  <conditionalFormatting sqref="P68">
    <cfRule type="cellIs" dxfId="319" priority="92" stopIfTrue="1" operator="equal">
      <formula>2</formula>
    </cfRule>
  </conditionalFormatting>
  <conditionalFormatting sqref="P68">
    <cfRule type="cellIs" dxfId="318" priority="91" stopIfTrue="1" operator="equal">
      <formula>1</formula>
    </cfRule>
  </conditionalFormatting>
  <conditionalFormatting sqref="R68">
    <cfRule type="cellIs" dxfId="317" priority="90" stopIfTrue="1" operator="equal">
      <formula>3</formula>
    </cfRule>
  </conditionalFormatting>
  <conditionalFormatting sqref="R68">
    <cfRule type="cellIs" dxfId="316" priority="89" stopIfTrue="1" operator="equal">
      <formula>2</formula>
    </cfRule>
  </conditionalFormatting>
  <conditionalFormatting sqref="R68">
    <cfRule type="cellIs" dxfId="315" priority="88" stopIfTrue="1" operator="equal">
      <formula>1</formula>
    </cfRule>
  </conditionalFormatting>
  <conditionalFormatting sqref="N68">
    <cfRule type="cellIs" dxfId="314" priority="87" stopIfTrue="1" operator="equal">
      <formula>3</formula>
    </cfRule>
  </conditionalFormatting>
  <conditionalFormatting sqref="N68">
    <cfRule type="cellIs" dxfId="313" priority="86" stopIfTrue="1" operator="equal">
      <formula>2</formula>
    </cfRule>
  </conditionalFormatting>
  <conditionalFormatting sqref="N68">
    <cfRule type="cellIs" dxfId="312" priority="85" stopIfTrue="1" operator="equal">
      <formula>1</formula>
    </cfRule>
  </conditionalFormatting>
  <conditionalFormatting sqref="I77">
    <cfRule type="cellIs" dxfId="311" priority="84" stopIfTrue="1" operator="equal">
      <formula>3</formula>
    </cfRule>
  </conditionalFormatting>
  <conditionalFormatting sqref="I77">
    <cfRule type="cellIs" dxfId="310" priority="83" stopIfTrue="1" operator="equal">
      <formula>2</formula>
    </cfRule>
  </conditionalFormatting>
  <conditionalFormatting sqref="I77">
    <cfRule type="cellIs" dxfId="309" priority="82" stopIfTrue="1" operator="equal">
      <formula>1</formula>
    </cfRule>
  </conditionalFormatting>
  <conditionalFormatting sqref="P77">
    <cfRule type="cellIs" dxfId="308" priority="81" stopIfTrue="1" operator="equal">
      <formula>3</formula>
    </cfRule>
  </conditionalFormatting>
  <conditionalFormatting sqref="P77">
    <cfRule type="cellIs" dxfId="307" priority="80" stopIfTrue="1" operator="equal">
      <formula>2</formula>
    </cfRule>
  </conditionalFormatting>
  <conditionalFormatting sqref="P77">
    <cfRule type="cellIs" dxfId="306" priority="79" stopIfTrue="1" operator="equal">
      <formula>1</formula>
    </cfRule>
  </conditionalFormatting>
  <conditionalFormatting sqref="R77">
    <cfRule type="cellIs" dxfId="305" priority="78" stopIfTrue="1" operator="equal">
      <formula>3</formula>
    </cfRule>
  </conditionalFormatting>
  <conditionalFormatting sqref="R77">
    <cfRule type="cellIs" dxfId="304" priority="77" stopIfTrue="1" operator="equal">
      <formula>2</formula>
    </cfRule>
  </conditionalFormatting>
  <conditionalFormatting sqref="R77">
    <cfRule type="cellIs" dxfId="303" priority="76" stopIfTrue="1" operator="equal">
      <formula>1</formula>
    </cfRule>
  </conditionalFormatting>
  <conditionalFormatting sqref="N77">
    <cfRule type="cellIs" dxfId="302" priority="75" stopIfTrue="1" operator="equal">
      <formula>3</formula>
    </cfRule>
  </conditionalFormatting>
  <conditionalFormatting sqref="N77">
    <cfRule type="cellIs" dxfId="301" priority="74" stopIfTrue="1" operator="equal">
      <formula>2</formula>
    </cfRule>
  </conditionalFormatting>
  <conditionalFormatting sqref="N77">
    <cfRule type="cellIs" dxfId="300" priority="73" stopIfTrue="1" operator="equal">
      <formula>1</formula>
    </cfRule>
  </conditionalFormatting>
  <conditionalFormatting sqref="I50">
    <cfRule type="cellIs" dxfId="299" priority="72" stopIfTrue="1" operator="equal">
      <formula>3</formula>
    </cfRule>
  </conditionalFormatting>
  <conditionalFormatting sqref="I50">
    <cfRule type="cellIs" dxfId="298" priority="71" stopIfTrue="1" operator="equal">
      <formula>2</formula>
    </cfRule>
  </conditionalFormatting>
  <conditionalFormatting sqref="I50">
    <cfRule type="cellIs" dxfId="297" priority="70" stopIfTrue="1" operator="equal">
      <formula>1</formula>
    </cfRule>
  </conditionalFormatting>
  <conditionalFormatting sqref="P50">
    <cfRule type="cellIs" dxfId="296" priority="69" stopIfTrue="1" operator="equal">
      <formula>3</formula>
    </cfRule>
  </conditionalFormatting>
  <conditionalFormatting sqref="P50">
    <cfRule type="cellIs" dxfId="295" priority="68" stopIfTrue="1" operator="equal">
      <formula>2</formula>
    </cfRule>
  </conditionalFormatting>
  <conditionalFormatting sqref="P50">
    <cfRule type="cellIs" dxfId="294" priority="67" stopIfTrue="1" operator="equal">
      <formula>1</formula>
    </cfRule>
  </conditionalFormatting>
  <conditionalFormatting sqref="R50">
    <cfRule type="cellIs" dxfId="293" priority="66" stopIfTrue="1" operator="equal">
      <formula>3</formula>
    </cfRule>
  </conditionalFormatting>
  <conditionalFormatting sqref="R50">
    <cfRule type="cellIs" dxfId="292" priority="65" stopIfTrue="1" operator="equal">
      <formula>2</formula>
    </cfRule>
  </conditionalFormatting>
  <conditionalFormatting sqref="R50">
    <cfRule type="cellIs" dxfId="291" priority="64" stopIfTrue="1" operator="equal">
      <formula>1</formula>
    </cfRule>
  </conditionalFormatting>
  <conditionalFormatting sqref="N50">
    <cfRule type="cellIs" dxfId="290" priority="63" stopIfTrue="1" operator="equal">
      <formula>3</formula>
    </cfRule>
  </conditionalFormatting>
  <conditionalFormatting sqref="N50">
    <cfRule type="cellIs" dxfId="289" priority="62" stopIfTrue="1" operator="equal">
      <formula>2</formula>
    </cfRule>
  </conditionalFormatting>
  <conditionalFormatting sqref="N50">
    <cfRule type="cellIs" dxfId="288" priority="61" stopIfTrue="1" operator="equal">
      <formula>1</formula>
    </cfRule>
  </conditionalFormatting>
  <conditionalFormatting sqref="I59">
    <cfRule type="cellIs" dxfId="287" priority="60" stopIfTrue="1" operator="equal">
      <formula>3</formula>
    </cfRule>
  </conditionalFormatting>
  <conditionalFormatting sqref="I59">
    <cfRule type="cellIs" dxfId="286" priority="59" stopIfTrue="1" operator="equal">
      <formula>2</formula>
    </cfRule>
  </conditionalFormatting>
  <conditionalFormatting sqref="I59">
    <cfRule type="cellIs" dxfId="285" priority="58" stopIfTrue="1" operator="equal">
      <formula>1</formula>
    </cfRule>
  </conditionalFormatting>
  <conditionalFormatting sqref="P59">
    <cfRule type="cellIs" dxfId="284" priority="57" stopIfTrue="1" operator="equal">
      <formula>3</formula>
    </cfRule>
  </conditionalFormatting>
  <conditionalFormatting sqref="P59">
    <cfRule type="cellIs" dxfId="283" priority="56" stopIfTrue="1" operator="equal">
      <formula>2</formula>
    </cfRule>
  </conditionalFormatting>
  <conditionalFormatting sqref="P59">
    <cfRule type="cellIs" dxfId="282" priority="55" stopIfTrue="1" operator="equal">
      <formula>1</formula>
    </cfRule>
  </conditionalFormatting>
  <conditionalFormatting sqref="R59">
    <cfRule type="cellIs" dxfId="281" priority="54" stopIfTrue="1" operator="equal">
      <formula>3</formula>
    </cfRule>
  </conditionalFormatting>
  <conditionalFormatting sqref="R59">
    <cfRule type="cellIs" dxfId="280" priority="53" stopIfTrue="1" operator="equal">
      <formula>2</formula>
    </cfRule>
  </conditionalFormatting>
  <conditionalFormatting sqref="R59">
    <cfRule type="cellIs" dxfId="279" priority="52" stopIfTrue="1" operator="equal">
      <formula>1</formula>
    </cfRule>
  </conditionalFormatting>
  <conditionalFormatting sqref="N59">
    <cfRule type="cellIs" dxfId="278" priority="51" stopIfTrue="1" operator="equal">
      <formula>3</formula>
    </cfRule>
  </conditionalFormatting>
  <conditionalFormatting sqref="N59">
    <cfRule type="cellIs" dxfId="277" priority="50" stopIfTrue="1" operator="equal">
      <formula>2</formula>
    </cfRule>
  </conditionalFormatting>
  <conditionalFormatting sqref="N59">
    <cfRule type="cellIs" dxfId="276" priority="49" stopIfTrue="1" operator="equal">
      <formula>1</formula>
    </cfRule>
  </conditionalFormatting>
  <conditionalFormatting sqref="I32">
    <cfRule type="cellIs" dxfId="275" priority="48" stopIfTrue="1" operator="equal">
      <formula>3</formula>
    </cfRule>
  </conditionalFormatting>
  <conditionalFormatting sqref="I32">
    <cfRule type="cellIs" dxfId="274" priority="47" stopIfTrue="1" operator="equal">
      <formula>2</formula>
    </cfRule>
  </conditionalFormatting>
  <conditionalFormatting sqref="I32">
    <cfRule type="cellIs" dxfId="273" priority="46" stopIfTrue="1" operator="equal">
      <formula>1</formula>
    </cfRule>
  </conditionalFormatting>
  <conditionalFormatting sqref="P32">
    <cfRule type="cellIs" dxfId="272" priority="45" stopIfTrue="1" operator="equal">
      <formula>3</formula>
    </cfRule>
  </conditionalFormatting>
  <conditionalFormatting sqref="P32">
    <cfRule type="cellIs" dxfId="271" priority="44" stopIfTrue="1" operator="equal">
      <formula>2</formula>
    </cfRule>
  </conditionalFormatting>
  <conditionalFormatting sqref="P32">
    <cfRule type="cellIs" dxfId="270" priority="43" stopIfTrue="1" operator="equal">
      <formula>1</formula>
    </cfRule>
  </conditionalFormatting>
  <conditionalFormatting sqref="R32">
    <cfRule type="cellIs" dxfId="269" priority="42" stopIfTrue="1" operator="equal">
      <formula>3</formula>
    </cfRule>
  </conditionalFormatting>
  <conditionalFormatting sqref="R32">
    <cfRule type="cellIs" dxfId="268" priority="41" stopIfTrue="1" operator="equal">
      <formula>2</formula>
    </cfRule>
  </conditionalFormatting>
  <conditionalFormatting sqref="R32">
    <cfRule type="cellIs" dxfId="267" priority="40" stopIfTrue="1" operator="equal">
      <formula>1</formula>
    </cfRule>
  </conditionalFormatting>
  <conditionalFormatting sqref="N32">
    <cfRule type="cellIs" dxfId="266" priority="39" stopIfTrue="1" operator="equal">
      <formula>3</formula>
    </cfRule>
  </conditionalFormatting>
  <conditionalFormatting sqref="N32">
    <cfRule type="cellIs" dxfId="265" priority="38" stopIfTrue="1" operator="equal">
      <formula>2</formula>
    </cfRule>
  </conditionalFormatting>
  <conditionalFormatting sqref="N32">
    <cfRule type="cellIs" dxfId="264" priority="37" stopIfTrue="1" operator="equal">
      <formula>1</formula>
    </cfRule>
  </conditionalFormatting>
  <conditionalFormatting sqref="I41">
    <cfRule type="cellIs" dxfId="263" priority="36" stopIfTrue="1" operator="equal">
      <formula>3</formula>
    </cfRule>
  </conditionalFormatting>
  <conditionalFormatting sqref="I41">
    <cfRule type="cellIs" dxfId="262" priority="35" stopIfTrue="1" operator="equal">
      <formula>2</formula>
    </cfRule>
  </conditionalFormatting>
  <conditionalFormatting sqref="I41">
    <cfRule type="cellIs" dxfId="261" priority="34" stopIfTrue="1" operator="equal">
      <formula>1</formula>
    </cfRule>
  </conditionalFormatting>
  <conditionalFormatting sqref="P41">
    <cfRule type="cellIs" dxfId="260" priority="33" stopIfTrue="1" operator="equal">
      <formula>3</formula>
    </cfRule>
  </conditionalFormatting>
  <conditionalFormatting sqref="P41">
    <cfRule type="cellIs" dxfId="259" priority="32" stopIfTrue="1" operator="equal">
      <formula>2</formula>
    </cfRule>
  </conditionalFormatting>
  <conditionalFormatting sqref="P41">
    <cfRule type="cellIs" dxfId="258" priority="31" stopIfTrue="1" operator="equal">
      <formula>1</formula>
    </cfRule>
  </conditionalFormatting>
  <conditionalFormatting sqref="R41">
    <cfRule type="cellIs" dxfId="257" priority="30" stopIfTrue="1" operator="equal">
      <formula>3</formula>
    </cfRule>
  </conditionalFormatting>
  <conditionalFormatting sqref="R41">
    <cfRule type="cellIs" dxfId="256" priority="29" stopIfTrue="1" operator="equal">
      <formula>2</formula>
    </cfRule>
  </conditionalFormatting>
  <conditionalFormatting sqref="R41">
    <cfRule type="cellIs" dxfId="255" priority="28" stopIfTrue="1" operator="equal">
      <formula>1</formula>
    </cfRule>
  </conditionalFormatting>
  <conditionalFormatting sqref="N41">
    <cfRule type="cellIs" dxfId="254" priority="27" stopIfTrue="1" operator="equal">
      <formula>3</formula>
    </cfRule>
  </conditionalFormatting>
  <conditionalFormatting sqref="N41">
    <cfRule type="cellIs" dxfId="253" priority="26" stopIfTrue="1" operator="equal">
      <formula>2</formula>
    </cfRule>
  </conditionalFormatting>
  <conditionalFormatting sqref="N41">
    <cfRule type="cellIs" dxfId="252" priority="25" stopIfTrue="1" operator="equal">
      <formula>1</formula>
    </cfRule>
  </conditionalFormatting>
  <conditionalFormatting sqref="I23">
    <cfRule type="cellIs" dxfId="251" priority="24" stopIfTrue="1" operator="equal">
      <formula>3</formula>
    </cfRule>
  </conditionalFormatting>
  <conditionalFormatting sqref="I23">
    <cfRule type="cellIs" dxfId="250" priority="23" stopIfTrue="1" operator="equal">
      <formula>2</formula>
    </cfRule>
  </conditionalFormatting>
  <conditionalFormatting sqref="I23">
    <cfRule type="cellIs" dxfId="249" priority="22" stopIfTrue="1" operator="equal">
      <formula>1</formula>
    </cfRule>
  </conditionalFormatting>
  <conditionalFormatting sqref="P23">
    <cfRule type="cellIs" dxfId="248" priority="21" stopIfTrue="1" operator="equal">
      <formula>3</formula>
    </cfRule>
  </conditionalFormatting>
  <conditionalFormatting sqref="P23">
    <cfRule type="cellIs" dxfId="247" priority="20" stopIfTrue="1" operator="equal">
      <formula>2</formula>
    </cfRule>
  </conditionalFormatting>
  <conditionalFormatting sqref="P23">
    <cfRule type="cellIs" dxfId="246" priority="19" stopIfTrue="1" operator="equal">
      <formula>1</formula>
    </cfRule>
  </conditionalFormatting>
  <conditionalFormatting sqref="R23">
    <cfRule type="cellIs" dxfId="245" priority="18" stopIfTrue="1" operator="equal">
      <formula>3</formula>
    </cfRule>
  </conditionalFormatting>
  <conditionalFormatting sqref="R23">
    <cfRule type="cellIs" dxfId="244" priority="17" stopIfTrue="1" operator="equal">
      <formula>2</formula>
    </cfRule>
  </conditionalFormatting>
  <conditionalFormatting sqref="R23">
    <cfRule type="cellIs" dxfId="243" priority="16" stopIfTrue="1" operator="equal">
      <formula>1</formula>
    </cfRule>
  </conditionalFormatting>
  <conditionalFormatting sqref="N23">
    <cfRule type="cellIs" dxfId="242" priority="15" stopIfTrue="1" operator="equal">
      <formula>3</formula>
    </cfRule>
  </conditionalFormatting>
  <conditionalFormatting sqref="N23">
    <cfRule type="cellIs" dxfId="241" priority="14" stopIfTrue="1" operator="equal">
      <formula>2</formula>
    </cfRule>
  </conditionalFormatting>
  <conditionalFormatting sqref="N23">
    <cfRule type="cellIs" dxfId="240" priority="13" stopIfTrue="1" operator="equal">
      <formula>1</formula>
    </cfRule>
  </conditionalFormatting>
  <conditionalFormatting sqref="I168">
    <cfRule type="cellIs" dxfId="239" priority="12" stopIfTrue="1" operator="equal">
      <formula>3</formula>
    </cfRule>
  </conditionalFormatting>
  <conditionalFormatting sqref="I168">
    <cfRule type="cellIs" dxfId="238" priority="11" stopIfTrue="1" operator="equal">
      <formula>2</formula>
    </cfRule>
  </conditionalFormatting>
  <conditionalFormatting sqref="I168">
    <cfRule type="cellIs" dxfId="237" priority="10" stopIfTrue="1" operator="equal">
      <formula>1</formula>
    </cfRule>
  </conditionalFormatting>
  <conditionalFormatting sqref="P168">
    <cfRule type="cellIs" dxfId="236" priority="9" stopIfTrue="1" operator="equal">
      <formula>3</formula>
    </cfRule>
  </conditionalFormatting>
  <conditionalFormatting sqref="P168">
    <cfRule type="cellIs" dxfId="235" priority="8" stopIfTrue="1" operator="equal">
      <formula>2</formula>
    </cfRule>
  </conditionalFormatting>
  <conditionalFormatting sqref="P168">
    <cfRule type="cellIs" dxfId="234" priority="7" stopIfTrue="1" operator="equal">
      <formula>1</formula>
    </cfRule>
  </conditionalFormatting>
  <conditionalFormatting sqref="R168">
    <cfRule type="cellIs" dxfId="233" priority="6" stopIfTrue="1" operator="equal">
      <formula>3</formula>
    </cfRule>
  </conditionalFormatting>
  <conditionalFormatting sqref="R168">
    <cfRule type="cellIs" dxfId="232" priority="5" stopIfTrue="1" operator="equal">
      <formula>2</formula>
    </cfRule>
  </conditionalFormatting>
  <conditionalFormatting sqref="R168">
    <cfRule type="cellIs" dxfId="231" priority="4" stopIfTrue="1" operator="equal">
      <formula>1</formula>
    </cfRule>
  </conditionalFormatting>
  <conditionalFormatting sqref="N168">
    <cfRule type="cellIs" dxfId="230" priority="3" stopIfTrue="1" operator="equal">
      <formula>3</formula>
    </cfRule>
  </conditionalFormatting>
  <conditionalFormatting sqref="N168">
    <cfRule type="cellIs" dxfId="229" priority="2" stopIfTrue="1" operator="equal">
      <formula>2</formula>
    </cfRule>
  </conditionalFormatting>
  <conditionalFormatting sqref="N168">
    <cfRule type="cellIs" dxfId="228" priority="1" stopIfTrue="1" operator="equal">
      <formula>1</formula>
    </cfRule>
  </conditionalFormatting>
  <pageMargins left="0.19685038924217199" right="0.19685038924217199" top="0.19685038924217199" bottom="0.19685038924217199" header="0.31496062874794001" footer="0.314960628747940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4"/>
  <sheetViews>
    <sheetView workbookViewId="0"/>
  </sheetViews>
  <sheetFormatPr defaultColWidth="9.140625" defaultRowHeight="12.75" x14ac:dyDescent="0.2"/>
  <cols>
    <col min="1" max="1" width="4.28515625" style="1" customWidth="1"/>
    <col min="2" max="2" width="27.28515625" style="1" customWidth="1"/>
    <col min="3" max="3" width="9.140625" style="1" hidden="1" bestFit="1" customWidth="1"/>
    <col min="4" max="4" width="8.42578125" style="1" customWidth="1"/>
    <col min="5" max="5" width="14.140625" style="2" customWidth="1"/>
    <col min="6" max="6" width="10.85546875" style="2" customWidth="1"/>
    <col min="7" max="7" width="11.7109375" style="1" customWidth="1"/>
    <col min="8" max="8" width="12.140625" style="1" customWidth="1"/>
    <col min="9" max="9" width="11.28515625" style="2" customWidth="1"/>
    <col min="10" max="10" width="14.140625" style="2" customWidth="1"/>
    <col min="11" max="11" width="10.85546875" style="2" customWidth="1"/>
    <col min="12" max="12" width="11.7109375" style="1" customWidth="1"/>
    <col min="13" max="13" width="12.140625" style="1" customWidth="1"/>
    <col min="14" max="14" width="11.28515625" style="2" customWidth="1"/>
    <col min="15" max="16" width="9.140625" style="1" hidden="1" bestFit="1" customWidth="1"/>
    <col min="17" max="17" width="9.140625" style="1" customWidth="1"/>
    <col min="18" max="16384" width="9.140625" style="1"/>
  </cols>
  <sheetData>
    <row r="1" spans="1:18" ht="25.5" customHeight="1" x14ac:dyDescent="0.2">
      <c r="A1" s="69" t="s">
        <v>122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ht="15" x14ac:dyDescent="0.2">
      <c r="A2" s="3"/>
      <c r="B2" s="4"/>
      <c r="C2" s="4"/>
      <c r="D2" s="4"/>
      <c r="E2" s="5"/>
      <c r="F2" s="6"/>
      <c r="G2" s="3"/>
      <c r="H2" s="3"/>
      <c r="I2" s="6"/>
      <c r="J2" s="5"/>
      <c r="K2" s="6"/>
      <c r="L2" s="3"/>
      <c r="M2" s="3"/>
      <c r="N2" s="6"/>
    </row>
    <row r="3" spans="1:18" ht="15" x14ac:dyDescent="0.2">
      <c r="A3" s="70" t="s">
        <v>1</v>
      </c>
      <c r="B3" s="89" t="s">
        <v>2</v>
      </c>
      <c r="C3" s="9"/>
      <c r="D3" s="89" t="s">
        <v>3</v>
      </c>
      <c r="E3" s="72" t="s">
        <v>4</v>
      </c>
      <c r="F3" s="73"/>
      <c r="G3" s="73"/>
      <c r="H3" s="73"/>
      <c r="I3" s="74"/>
      <c r="J3" s="72" t="s">
        <v>5</v>
      </c>
      <c r="K3" s="73"/>
      <c r="L3" s="73"/>
      <c r="M3" s="73"/>
      <c r="N3" s="74"/>
      <c r="O3" s="84" t="s">
        <v>6</v>
      </c>
      <c r="P3" s="70" t="s">
        <v>7</v>
      </c>
      <c r="Q3" s="70" t="s">
        <v>8</v>
      </c>
      <c r="R3" s="70" t="s">
        <v>9</v>
      </c>
    </row>
    <row r="4" spans="1:18" s="10" customFormat="1" ht="24" x14ac:dyDescent="0.2">
      <c r="A4" s="71"/>
      <c r="B4" s="90"/>
      <c r="C4" s="8"/>
      <c r="D4" s="90"/>
      <c r="E4" s="11" t="s">
        <v>10</v>
      </c>
      <c r="F4" s="7" t="s">
        <v>11</v>
      </c>
      <c r="G4" s="12" t="s">
        <v>12</v>
      </c>
      <c r="H4" s="7" t="s">
        <v>13</v>
      </c>
      <c r="I4" s="7" t="s">
        <v>7</v>
      </c>
      <c r="J4" s="11" t="s">
        <v>14</v>
      </c>
      <c r="K4" s="7" t="s">
        <v>11</v>
      </c>
      <c r="L4" s="12" t="s">
        <v>12</v>
      </c>
      <c r="M4" s="7" t="s">
        <v>13</v>
      </c>
      <c r="N4" s="7" t="s">
        <v>7</v>
      </c>
      <c r="O4" s="85"/>
      <c r="P4" s="71"/>
      <c r="Q4" s="71"/>
      <c r="R4" s="71"/>
    </row>
    <row r="5" spans="1:18" ht="15" x14ac:dyDescent="0.2">
      <c r="A5" s="13">
        <v>1</v>
      </c>
      <c r="B5" s="14" t="s">
        <v>123</v>
      </c>
      <c r="C5" s="15"/>
      <c r="D5" s="99">
        <v>44</v>
      </c>
      <c r="E5" s="16">
        <v>10</v>
      </c>
      <c r="F5" s="17">
        <f>IF(E5="", "", _xlfn.RANK.EQ(E5, E5:E10, 1))</f>
        <v>5</v>
      </c>
      <c r="G5" s="18">
        <f t="shared" ref="G5:G10" si="0">IF(OR(F5=1, F5=2, F5=3, F5=4, F5=5), E5, "")</f>
        <v>10</v>
      </c>
      <c r="H5" s="75">
        <f>IF(SUM(G5:G10)=0, "", SUM(G5:G10))</f>
        <v>48.7</v>
      </c>
      <c r="I5" s="78">
        <f>IF(ISERROR(_xlfn.RANK.EQ(H5, $H$5:$H$163, 1)), "", _xlfn.RANK.EQ(H5, $H$5:$H$163, 1))</f>
        <v>11</v>
      </c>
      <c r="J5" s="19">
        <v>168</v>
      </c>
      <c r="K5" s="17">
        <f>IF(J5="", "", _xlfn.RANK.EQ(J5, J5:J10, 0))</f>
        <v>5</v>
      </c>
      <c r="L5" s="20">
        <f t="shared" ref="L5:L10" si="1">IF(OR(K5=1, K5=2, K5=3, K5=4, K5=5), J5, "")</f>
        <v>168</v>
      </c>
      <c r="M5" s="75">
        <f>IF(SUM(L5:L10)=0, "", SUM(L5:L10))</f>
        <v>901</v>
      </c>
      <c r="N5" s="78">
        <f>IF(ISERROR(_xlfn.RANK.EQ(M5, $M$5:$M$163, 0)), "", _xlfn.RANK.EQ(M5, $M$5:$M$163, 0))</f>
        <v>14</v>
      </c>
      <c r="O5" s="86"/>
      <c r="P5" s="78" t="str">
        <f>IF(ISERROR(_xlfn.RANK.EQ(O5, $O$5:$O$155, 1)), "", _xlfn.RANK.EQ(O5, $O$5:$O$155, 1))</f>
        <v/>
      </c>
      <c r="Q5" s="81">
        <f>I5+N5</f>
        <v>25</v>
      </c>
      <c r="R5" s="78">
        <f>IF(ISERROR(_xlfn.RANK.EQ(Q5, $Q$5:$Q$163, 1)), "", _xlfn.RANK.EQ(Q5, $Q$5:$Q$163, 1))</f>
        <v>12</v>
      </c>
    </row>
    <row r="6" spans="1:18" ht="15" x14ac:dyDescent="0.2">
      <c r="A6" s="13">
        <v>2</v>
      </c>
      <c r="B6" s="14" t="s">
        <v>124</v>
      </c>
      <c r="C6" s="15"/>
      <c r="D6" s="100"/>
      <c r="E6" s="16">
        <v>9.4</v>
      </c>
      <c r="F6" s="17">
        <f>IF(E6="", "", _xlfn.RANK.EQ(E6, E5:E10, 1))</f>
        <v>1</v>
      </c>
      <c r="G6" s="18">
        <f t="shared" si="0"/>
        <v>9.4</v>
      </c>
      <c r="H6" s="76"/>
      <c r="I6" s="79"/>
      <c r="J6" s="19">
        <v>187</v>
      </c>
      <c r="K6" s="17">
        <f>IF(J6="", "", _xlfn.RANK.EQ(J6, J5:J10, 0))</f>
        <v>1</v>
      </c>
      <c r="L6" s="20">
        <f t="shared" si="1"/>
        <v>187</v>
      </c>
      <c r="M6" s="76"/>
      <c r="N6" s="79"/>
      <c r="O6" s="87"/>
      <c r="P6" s="79"/>
      <c r="Q6" s="82"/>
      <c r="R6" s="79"/>
    </row>
    <row r="7" spans="1:18" ht="15" x14ac:dyDescent="0.2">
      <c r="A7" s="13">
        <v>3</v>
      </c>
      <c r="B7" s="14" t="s">
        <v>125</v>
      </c>
      <c r="C7" s="15"/>
      <c r="D7" s="100"/>
      <c r="E7" s="16">
        <v>9.8000000000000007</v>
      </c>
      <c r="F7" s="17">
        <f>IF(E7="", "", _xlfn.RANK.EQ(E7, E5:E10, 1))</f>
        <v>3</v>
      </c>
      <c r="G7" s="18">
        <f t="shared" si="0"/>
        <v>9.8000000000000007</v>
      </c>
      <c r="H7" s="76"/>
      <c r="I7" s="79"/>
      <c r="J7" s="19">
        <v>187</v>
      </c>
      <c r="K7" s="17">
        <f>IF(J7="", "", _xlfn.RANK.EQ(J7, J5:J10, 0))</f>
        <v>1</v>
      </c>
      <c r="L7" s="20">
        <f t="shared" si="1"/>
        <v>187</v>
      </c>
      <c r="M7" s="76"/>
      <c r="N7" s="79"/>
      <c r="O7" s="87"/>
      <c r="P7" s="79"/>
      <c r="Q7" s="82"/>
      <c r="R7" s="79"/>
    </row>
    <row r="8" spans="1:18" ht="15" x14ac:dyDescent="0.2">
      <c r="A8" s="13">
        <v>4</v>
      </c>
      <c r="B8" s="14" t="s">
        <v>126</v>
      </c>
      <c r="C8" s="15"/>
      <c r="D8" s="100"/>
      <c r="E8" s="16">
        <v>10.199999999999999</v>
      </c>
      <c r="F8" s="17">
        <f>IF(E8="", "", _xlfn.RANK.EQ(E8, E5:E10, 1))</f>
        <v>6</v>
      </c>
      <c r="G8" s="18" t="str">
        <f t="shared" si="0"/>
        <v/>
      </c>
      <c r="H8" s="76"/>
      <c r="I8" s="79"/>
      <c r="J8" s="19">
        <v>182</v>
      </c>
      <c r="K8" s="17">
        <f>IF(J8="", "", _xlfn.RANK.EQ(J8, J5:J10, 0))</f>
        <v>3</v>
      </c>
      <c r="L8" s="20">
        <f t="shared" si="1"/>
        <v>182</v>
      </c>
      <c r="M8" s="76"/>
      <c r="N8" s="79"/>
      <c r="O8" s="87"/>
      <c r="P8" s="79"/>
      <c r="Q8" s="82"/>
      <c r="R8" s="79"/>
    </row>
    <row r="9" spans="1:18" ht="15" x14ac:dyDescent="0.2">
      <c r="A9" s="13">
        <v>5</v>
      </c>
      <c r="B9" s="14" t="s">
        <v>127</v>
      </c>
      <c r="C9" s="15"/>
      <c r="D9" s="100"/>
      <c r="E9" s="16">
        <v>9.6999999999999993</v>
      </c>
      <c r="F9" s="17">
        <f>IF(E9="", "", _xlfn.RANK.EQ(E9, E5:E10, 1))</f>
        <v>2</v>
      </c>
      <c r="G9" s="18">
        <f t="shared" si="0"/>
        <v>9.6999999999999993</v>
      </c>
      <c r="H9" s="76"/>
      <c r="I9" s="79"/>
      <c r="J9" s="19">
        <v>166</v>
      </c>
      <c r="K9" s="17">
        <f>IF(J9="", "", _xlfn.RANK.EQ(J9, J5:J10, 0))</f>
        <v>6</v>
      </c>
      <c r="L9" s="20" t="str">
        <f t="shared" si="1"/>
        <v/>
      </c>
      <c r="M9" s="76"/>
      <c r="N9" s="79"/>
      <c r="O9" s="87"/>
      <c r="P9" s="79"/>
      <c r="Q9" s="82"/>
      <c r="R9" s="79"/>
    </row>
    <row r="10" spans="1:18" ht="15" x14ac:dyDescent="0.2">
      <c r="A10" s="13">
        <v>6</v>
      </c>
      <c r="B10" s="14" t="s">
        <v>128</v>
      </c>
      <c r="C10" s="15"/>
      <c r="D10" s="101"/>
      <c r="E10" s="16">
        <v>9.8000000000000007</v>
      </c>
      <c r="F10" s="17">
        <f>IF(E10="", "", _xlfn.RANK.EQ(E10, E5:E10, 1))</f>
        <v>3</v>
      </c>
      <c r="G10" s="18">
        <f t="shared" si="0"/>
        <v>9.8000000000000007</v>
      </c>
      <c r="H10" s="77"/>
      <c r="I10" s="80"/>
      <c r="J10" s="19">
        <v>177</v>
      </c>
      <c r="K10" s="17">
        <f>IF(J10="", "", _xlfn.RANK.EQ(J10, J5:J10, 0))</f>
        <v>4</v>
      </c>
      <c r="L10" s="20">
        <f t="shared" si="1"/>
        <v>177</v>
      </c>
      <c r="M10" s="77"/>
      <c r="N10" s="80"/>
      <c r="O10" s="88"/>
      <c r="P10" s="80"/>
      <c r="Q10" s="83"/>
      <c r="R10" s="80"/>
    </row>
    <row r="11" spans="1:18" ht="15" x14ac:dyDescent="0.2">
      <c r="A11" s="3"/>
      <c r="B11" s="4"/>
      <c r="C11" s="4"/>
      <c r="D11" s="4"/>
      <c r="E11" s="5"/>
      <c r="F11" s="6"/>
      <c r="G11" s="3"/>
      <c r="H11" s="3"/>
      <c r="I11" s="6"/>
      <c r="J11" s="5"/>
      <c r="K11" s="6"/>
      <c r="L11" s="3"/>
      <c r="M11" s="3"/>
      <c r="N11" s="6"/>
    </row>
    <row r="12" spans="1:18" ht="15" x14ac:dyDescent="0.2">
      <c r="A12" s="70" t="s">
        <v>1</v>
      </c>
      <c r="B12" s="89" t="s">
        <v>2</v>
      </c>
      <c r="C12" s="9"/>
      <c r="D12" s="89" t="s">
        <v>3</v>
      </c>
      <c r="E12" s="72" t="s">
        <v>4</v>
      </c>
      <c r="F12" s="73"/>
      <c r="G12" s="73"/>
      <c r="H12" s="73"/>
      <c r="I12" s="74"/>
      <c r="J12" s="72" t="s">
        <v>5</v>
      </c>
      <c r="K12" s="73"/>
      <c r="L12" s="73"/>
      <c r="M12" s="73"/>
      <c r="N12" s="74"/>
      <c r="O12" s="84" t="s">
        <v>6</v>
      </c>
      <c r="P12" s="70" t="s">
        <v>7</v>
      </c>
      <c r="Q12" s="70" t="s">
        <v>8</v>
      </c>
      <c r="R12" s="70" t="s">
        <v>9</v>
      </c>
    </row>
    <row r="13" spans="1:18" s="10" customFormat="1" ht="24" x14ac:dyDescent="0.2">
      <c r="A13" s="71"/>
      <c r="B13" s="90"/>
      <c r="C13" s="8"/>
      <c r="D13" s="90"/>
      <c r="E13" s="11" t="s">
        <v>10</v>
      </c>
      <c r="F13" s="7" t="s">
        <v>11</v>
      </c>
      <c r="G13" s="7" t="s">
        <v>12</v>
      </c>
      <c r="H13" s="7" t="s">
        <v>13</v>
      </c>
      <c r="I13" s="7" t="s">
        <v>7</v>
      </c>
      <c r="J13" s="11" t="s">
        <v>14</v>
      </c>
      <c r="K13" s="7" t="s">
        <v>11</v>
      </c>
      <c r="L13" s="7" t="s">
        <v>12</v>
      </c>
      <c r="M13" s="7" t="s">
        <v>13</v>
      </c>
      <c r="N13" s="7" t="s">
        <v>7</v>
      </c>
      <c r="O13" s="85"/>
      <c r="P13" s="71"/>
      <c r="Q13" s="71"/>
      <c r="R13" s="71"/>
    </row>
    <row r="14" spans="1:18" ht="15" x14ac:dyDescent="0.2">
      <c r="A14" s="13">
        <v>1</v>
      </c>
      <c r="B14" s="14" t="s">
        <v>129</v>
      </c>
      <c r="C14" s="15"/>
      <c r="D14" s="99">
        <v>52</v>
      </c>
      <c r="E14" s="16">
        <v>9.9</v>
      </c>
      <c r="F14" s="17">
        <f>IF(E14="", "", _xlfn.RANK.EQ(E14, E14:E19, 1))</f>
        <v>2</v>
      </c>
      <c r="G14" s="18">
        <f t="shared" ref="G14:G19" si="2">IF(OR(F14=1, F14=2, F14=3, F14=4, F14=5), E14, "")</f>
        <v>9.9</v>
      </c>
      <c r="H14" s="75">
        <f>IF(SUM(G14:G19)=0, "", SUM(G14:G19))</f>
        <v>49</v>
      </c>
      <c r="I14" s="78">
        <f>IF(ISERROR(_xlfn.RANK.EQ(H14, $H$5:$H$163, 1)), "", _xlfn.RANK.EQ(H14, $H$5:$H$163, 1))</f>
        <v>12</v>
      </c>
      <c r="J14" s="19">
        <v>189</v>
      </c>
      <c r="K14" s="17">
        <f>IF(J14="", "", _xlfn.RANK.EQ(J14, J14:J19, 0))</f>
        <v>5</v>
      </c>
      <c r="L14" s="20">
        <f t="shared" ref="L14:L19" si="3">IF(OR(K14=1, K14=2, K14=3, K14=4, K14=5), J14, "")</f>
        <v>189</v>
      </c>
      <c r="M14" s="75">
        <f>IF(SUM(L14:L19)=0, "", SUM(L14:L19))</f>
        <v>961</v>
      </c>
      <c r="N14" s="78">
        <f>IF(ISERROR(_xlfn.RANK.EQ(M14, $M$5:$M$163, 0)), "", _xlfn.RANK.EQ(M14, $M$5:$M$163, 0))</f>
        <v>10</v>
      </c>
      <c r="O14" s="86"/>
      <c r="P14" s="78" t="str">
        <f>IF(ISERROR(_xlfn.RANK.EQ(O14, $O$5:$O$155, 1)), "", _xlfn.RANK.EQ(O14, $O$5:$O$155, 1))</f>
        <v/>
      </c>
      <c r="Q14" s="81">
        <f>I14+N14</f>
        <v>22</v>
      </c>
      <c r="R14" s="78">
        <f>IF(ISERROR(_xlfn.RANK.EQ(Q14, $Q$5:$Q$163, 1)), "", _xlfn.RANK.EQ(Q14, $Q$5:$Q$163, 1))</f>
        <v>11</v>
      </c>
    </row>
    <row r="15" spans="1:18" ht="15" x14ac:dyDescent="0.2">
      <c r="A15" s="13">
        <v>2</v>
      </c>
      <c r="B15" s="14" t="s">
        <v>130</v>
      </c>
      <c r="C15" s="15"/>
      <c r="D15" s="100"/>
      <c r="E15" s="16">
        <v>9.9</v>
      </c>
      <c r="F15" s="17">
        <f>IF(E15="", "", _xlfn.RANK.EQ(E15, E14:E19, 1))</f>
        <v>2</v>
      </c>
      <c r="G15" s="18">
        <f t="shared" si="2"/>
        <v>9.9</v>
      </c>
      <c r="H15" s="76"/>
      <c r="I15" s="79"/>
      <c r="J15" s="19">
        <v>197</v>
      </c>
      <c r="K15" s="17">
        <f>IF(J15="", "", _xlfn.RANK.EQ(J15, J14:J19, 0))</f>
        <v>1</v>
      </c>
      <c r="L15" s="20">
        <f t="shared" si="3"/>
        <v>197</v>
      </c>
      <c r="M15" s="76"/>
      <c r="N15" s="79"/>
      <c r="O15" s="87"/>
      <c r="P15" s="79"/>
      <c r="Q15" s="82"/>
      <c r="R15" s="79"/>
    </row>
    <row r="16" spans="1:18" ht="15" x14ac:dyDescent="0.2">
      <c r="A16" s="13">
        <v>3</v>
      </c>
      <c r="B16" s="14" t="s">
        <v>131</v>
      </c>
      <c r="C16" s="15"/>
      <c r="D16" s="100"/>
      <c r="E16" s="16">
        <v>10.1</v>
      </c>
      <c r="F16" s="17">
        <f>IF(E16="", "", _xlfn.RANK.EQ(E16, E14:E19, 1))</f>
        <v>5</v>
      </c>
      <c r="G16" s="18">
        <f t="shared" si="2"/>
        <v>10.1</v>
      </c>
      <c r="H16" s="76"/>
      <c r="I16" s="79"/>
      <c r="J16" s="19">
        <v>178</v>
      </c>
      <c r="K16" s="17">
        <f>IF(J16="", "", _xlfn.RANK.EQ(J16, J14:J19, 0))</f>
        <v>6</v>
      </c>
      <c r="L16" s="20" t="str">
        <f t="shared" si="3"/>
        <v/>
      </c>
      <c r="M16" s="76"/>
      <c r="N16" s="79"/>
      <c r="O16" s="87"/>
      <c r="P16" s="79"/>
      <c r="Q16" s="82"/>
      <c r="R16" s="79"/>
    </row>
    <row r="17" spans="1:18" ht="15" x14ac:dyDescent="0.2">
      <c r="A17" s="13">
        <v>4</v>
      </c>
      <c r="B17" s="14" t="s">
        <v>132</v>
      </c>
      <c r="C17" s="15"/>
      <c r="D17" s="100"/>
      <c r="E17" s="16">
        <v>9.1</v>
      </c>
      <c r="F17" s="17">
        <f>IF(E17="", "", _xlfn.RANK.EQ(E17, E14:E19, 1))</f>
        <v>1</v>
      </c>
      <c r="G17" s="18">
        <f t="shared" si="2"/>
        <v>9.1</v>
      </c>
      <c r="H17" s="76"/>
      <c r="I17" s="79"/>
      <c r="J17" s="19">
        <v>191</v>
      </c>
      <c r="K17" s="17">
        <f>IF(J17="", "", _xlfn.RANK.EQ(J17, J14:J19, 0))</f>
        <v>3</v>
      </c>
      <c r="L17" s="20">
        <f t="shared" si="3"/>
        <v>191</v>
      </c>
      <c r="M17" s="76"/>
      <c r="N17" s="79"/>
      <c r="O17" s="87"/>
      <c r="P17" s="79"/>
      <c r="Q17" s="82"/>
      <c r="R17" s="79"/>
    </row>
    <row r="18" spans="1:18" ht="15" x14ac:dyDescent="0.2">
      <c r="A18" s="13">
        <v>5</v>
      </c>
      <c r="B18" s="14" t="s">
        <v>133</v>
      </c>
      <c r="C18" s="15"/>
      <c r="D18" s="100"/>
      <c r="E18" s="16">
        <v>10</v>
      </c>
      <c r="F18" s="17">
        <f>IF(E18="", "", _xlfn.RANK.EQ(E18, E14:E19, 1))</f>
        <v>4</v>
      </c>
      <c r="G18" s="18">
        <f t="shared" si="2"/>
        <v>10</v>
      </c>
      <c r="H18" s="76"/>
      <c r="I18" s="79"/>
      <c r="J18" s="19">
        <v>190</v>
      </c>
      <c r="K18" s="17">
        <f>IF(J18="", "", _xlfn.RANK.EQ(J18, J14:J19, 0))</f>
        <v>4</v>
      </c>
      <c r="L18" s="20">
        <f t="shared" si="3"/>
        <v>190</v>
      </c>
      <c r="M18" s="76"/>
      <c r="N18" s="79"/>
      <c r="O18" s="87"/>
      <c r="P18" s="79"/>
      <c r="Q18" s="82"/>
      <c r="R18" s="79"/>
    </row>
    <row r="19" spans="1:18" ht="15" x14ac:dyDescent="0.2">
      <c r="A19" s="13">
        <v>6</v>
      </c>
      <c r="B19" s="14" t="s">
        <v>134</v>
      </c>
      <c r="C19" s="15"/>
      <c r="D19" s="101"/>
      <c r="E19" s="16">
        <v>10.199999999999999</v>
      </c>
      <c r="F19" s="17">
        <f>IF(E19="", "", _xlfn.RANK.EQ(E19, E14:E19, 1))</f>
        <v>6</v>
      </c>
      <c r="G19" s="18" t="str">
        <f t="shared" si="2"/>
        <v/>
      </c>
      <c r="H19" s="77"/>
      <c r="I19" s="80"/>
      <c r="J19" s="19">
        <v>194</v>
      </c>
      <c r="K19" s="17">
        <f>IF(J19="", "", _xlfn.RANK.EQ(J19, J14:J19, 0))</f>
        <v>2</v>
      </c>
      <c r="L19" s="20">
        <f t="shared" si="3"/>
        <v>194</v>
      </c>
      <c r="M19" s="77"/>
      <c r="N19" s="80"/>
      <c r="O19" s="88"/>
      <c r="P19" s="80"/>
      <c r="Q19" s="83"/>
      <c r="R19" s="80"/>
    </row>
    <row r="20" spans="1:18" ht="15" x14ac:dyDescent="0.2">
      <c r="A20" s="3"/>
      <c r="B20" s="4"/>
      <c r="C20" s="4"/>
      <c r="D20" s="4"/>
      <c r="E20" s="5"/>
      <c r="F20" s="6"/>
      <c r="G20" s="3"/>
      <c r="H20" s="3"/>
      <c r="I20" s="6"/>
      <c r="J20" s="5"/>
      <c r="K20" s="6"/>
      <c r="L20" s="3"/>
      <c r="M20" s="3"/>
      <c r="N20" s="6"/>
    </row>
    <row r="21" spans="1:18" ht="15" x14ac:dyDescent="0.2">
      <c r="A21" s="70" t="s">
        <v>1</v>
      </c>
      <c r="B21" s="89" t="s">
        <v>2</v>
      </c>
      <c r="C21" s="9"/>
      <c r="D21" s="89" t="s">
        <v>3</v>
      </c>
      <c r="E21" s="72" t="s">
        <v>4</v>
      </c>
      <c r="F21" s="73"/>
      <c r="G21" s="73"/>
      <c r="H21" s="73"/>
      <c r="I21" s="74"/>
      <c r="J21" s="72" t="s">
        <v>5</v>
      </c>
      <c r="K21" s="73"/>
      <c r="L21" s="73"/>
      <c r="M21" s="73"/>
      <c r="N21" s="74"/>
      <c r="O21" s="84" t="s">
        <v>6</v>
      </c>
      <c r="P21" s="70" t="s">
        <v>7</v>
      </c>
      <c r="Q21" s="70" t="s">
        <v>8</v>
      </c>
      <c r="R21" s="70" t="s">
        <v>9</v>
      </c>
    </row>
    <row r="22" spans="1:18" s="10" customFormat="1" ht="24" x14ac:dyDescent="0.2">
      <c r="A22" s="71"/>
      <c r="B22" s="90"/>
      <c r="C22" s="8"/>
      <c r="D22" s="90"/>
      <c r="E22" s="11" t="s">
        <v>10</v>
      </c>
      <c r="F22" s="7" t="s">
        <v>11</v>
      </c>
      <c r="G22" s="7" t="s">
        <v>12</v>
      </c>
      <c r="H22" s="7" t="s">
        <v>13</v>
      </c>
      <c r="I22" s="7" t="s">
        <v>7</v>
      </c>
      <c r="J22" s="11" t="s">
        <v>14</v>
      </c>
      <c r="K22" s="7" t="s">
        <v>11</v>
      </c>
      <c r="L22" s="7" t="s">
        <v>12</v>
      </c>
      <c r="M22" s="7" t="s">
        <v>13</v>
      </c>
      <c r="N22" s="7" t="s">
        <v>7</v>
      </c>
      <c r="O22" s="85"/>
      <c r="P22" s="71"/>
      <c r="Q22" s="71"/>
      <c r="R22" s="71"/>
    </row>
    <row r="23" spans="1:18" ht="15" x14ac:dyDescent="0.2">
      <c r="A23" s="13">
        <v>1</v>
      </c>
      <c r="B23" s="14" t="s">
        <v>135</v>
      </c>
      <c r="C23" s="15"/>
      <c r="D23" s="99">
        <v>9</v>
      </c>
      <c r="E23" s="16">
        <v>9.8000000000000007</v>
      </c>
      <c r="F23" s="17">
        <f>IF(E23="", "", _xlfn.RANK.EQ(E23, E23:E28, 1))</f>
        <v>4</v>
      </c>
      <c r="G23" s="18">
        <f t="shared" ref="G23:G28" si="4">IF(OR(F23=1, F23=2, F23=3, F23=4, F23=5), E23, "")</f>
        <v>9.8000000000000007</v>
      </c>
      <c r="H23" s="75">
        <f>IF(SUM(G23:G28)=0, "", SUM(G23:G28))</f>
        <v>48</v>
      </c>
      <c r="I23" s="78">
        <f>IF(ISERROR(_xlfn.RANK.EQ(H23, $H$5:$H$163, 1)), "", _xlfn.RANK.EQ(H23, $H$5:$H$163, 1))</f>
        <v>9</v>
      </c>
      <c r="J23" s="19">
        <v>196</v>
      </c>
      <c r="K23" s="17">
        <f>IF(J23="", "", _xlfn.RANK.EQ(J23, J23:J28, 0))</f>
        <v>3</v>
      </c>
      <c r="L23" s="20">
        <f t="shared" ref="L23:L28" si="5">IF(OR(K23=1, K23=2, K23=3, K23=4, K23=5), J23, "")</f>
        <v>196</v>
      </c>
      <c r="M23" s="75">
        <f>IF(SUM(L23:L28)=0, "", SUM(L23:L28))</f>
        <v>953</v>
      </c>
      <c r="N23" s="78">
        <f>IF(ISERROR(_xlfn.RANK.EQ(M23, $M$5:$M$163, 0)), "", _xlfn.RANK.EQ(M23, $M$5:$M$163, 0))</f>
        <v>11</v>
      </c>
      <c r="O23" s="86"/>
      <c r="P23" s="78" t="str">
        <f>IF(ISERROR(_xlfn.RANK.EQ(O23, $O$5:$O$155, 1)), "", _xlfn.RANK.EQ(O23, $O$5:$O$155, 1))</f>
        <v/>
      </c>
      <c r="Q23" s="81">
        <f>I23+N23</f>
        <v>20</v>
      </c>
      <c r="R23" s="78">
        <f>IF(ISERROR(_xlfn.RANK.EQ(Q23, $Q$5:$Q$163, 1)), "", _xlfn.RANK.EQ(Q23, $Q$5:$Q$163, 1))</f>
        <v>10</v>
      </c>
    </row>
    <row r="24" spans="1:18" ht="15" x14ac:dyDescent="0.2">
      <c r="A24" s="13">
        <v>2</v>
      </c>
      <c r="B24" s="14" t="s">
        <v>136</v>
      </c>
      <c r="C24" s="15"/>
      <c r="D24" s="100"/>
      <c r="E24" s="16">
        <v>9.6</v>
      </c>
      <c r="F24" s="17">
        <f>IF(E24="", "", _xlfn.RANK.EQ(E24, E23:E28, 1))</f>
        <v>3</v>
      </c>
      <c r="G24" s="18">
        <f t="shared" si="4"/>
        <v>9.6</v>
      </c>
      <c r="H24" s="76"/>
      <c r="I24" s="79"/>
      <c r="J24" s="19">
        <v>200</v>
      </c>
      <c r="K24" s="17">
        <f>IF(J24="", "", _xlfn.RANK.EQ(J24, J23:J28, 0))</f>
        <v>1</v>
      </c>
      <c r="L24" s="20">
        <f t="shared" si="5"/>
        <v>200</v>
      </c>
      <c r="M24" s="76"/>
      <c r="N24" s="79"/>
      <c r="O24" s="87"/>
      <c r="P24" s="79"/>
      <c r="Q24" s="82"/>
      <c r="R24" s="79"/>
    </row>
    <row r="25" spans="1:18" ht="15" x14ac:dyDescent="0.2">
      <c r="A25" s="13">
        <v>3</v>
      </c>
      <c r="B25" s="14" t="s">
        <v>137</v>
      </c>
      <c r="C25" s="15"/>
      <c r="D25" s="100"/>
      <c r="E25" s="16">
        <v>9.3000000000000007</v>
      </c>
      <c r="F25" s="17">
        <f>IF(E25="", "", _xlfn.RANK.EQ(E25, E23:E28, 1))</f>
        <v>1</v>
      </c>
      <c r="G25" s="18">
        <f t="shared" si="4"/>
        <v>9.3000000000000007</v>
      </c>
      <c r="H25" s="76"/>
      <c r="I25" s="79"/>
      <c r="J25" s="19">
        <v>197</v>
      </c>
      <c r="K25" s="17">
        <f>IF(J25="", "", _xlfn.RANK.EQ(J25, J23:J28, 0))</f>
        <v>2</v>
      </c>
      <c r="L25" s="20">
        <f t="shared" si="5"/>
        <v>197</v>
      </c>
      <c r="M25" s="76"/>
      <c r="N25" s="79"/>
      <c r="O25" s="87"/>
      <c r="P25" s="79"/>
      <c r="Q25" s="82"/>
      <c r="R25" s="79"/>
    </row>
    <row r="26" spans="1:18" ht="15" x14ac:dyDescent="0.2">
      <c r="A26" s="13">
        <v>4</v>
      </c>
      <c r="B26" s="14" t="s">
        <v>138</v>
      </c>
      <c r="C26" s="15"/>
      <c r="D26" s="100"/>
      <c r="E26" s="16">
        <v>9.9</v>
      </c>
      <c r="F26" s="17">
        <f>IF(E26="", "", _xlfn.RANK.EQ(E26, E23:E28, 1))</f>
        <v>5</v>
      </c>
      <c r="G26" s="18">
        <f t="shared" si="4"/>
        <v>9.9</v>
      </c>
      <c r="H26" s="76"/>
      <c r="I26" s="79"/>
      <c r="J26" s="19">
        <v>180</v>
      </c>
      <c r="K26" s="17">
        <f>IF(J26="", "", _xlfn.RANK.EQ(J26, J23:J28, 0))</f>
        <v>4</v>
      </c>
      <c r="L26" s="20">
        <f t="shared" si="5"/>
        <v>180</v>
      </c>
      <c r="M26" s="76"/>
      <c r="N26" s="79"/>
      <c r="O26" s="87"/>
      <c r="P26" s="79"/>
      <c r="Q26" s="82"/>
      <c r="R26" s="79"/>
    </row>
    <row r="27" spans="1:18" ht="15" x14ac:dyDescent="0.2">
      <c r="A27" s="13">
        <v>5</v>
      </c>
      <c r="B27" s="14" t="s">
        <v>139</v>
      </c>
      <c r="C27" s="15"/>
      <c r="D27" s="100"/>
      <c r="E27" s="16">
        <v>9.4</v>
      </c>
      <c r="F27" s="17">
        <f>IF(E27="", "", _xlfn.RANK.EQ(E27, E23:E28, 1))</f>
        <v>2</v>
      </c>
      <c r="G27" s="18">
        <f t="shared" si="4"/>
        <v>9.4</v>
      </c>
      <c r="H27" s="76"/>
      <c r="I27" s="79"/>
      <c r="J27" s="19">
        <v>180</v>
      </c>
      <c r="K27" s="17">
        <f>IF(J27="", "", _xlfn.RANK.EQ(J27, J23:J28, 0))</f>
        <v>4</v>
      </c>
      <c r="L27" s="20">
        <f t="shared" si="5"/>
        <v>180</v>
      </c>
      <c r="M27" s="76"/>
      <c r="N27" s="79"/>
      <c r="O27" s="87"/>
      <c r="P27" s="79"/>
      <c r="Q27" s="82"/>
      <c r="R27" s="79"/>
    </row>
    <row r="28" spans="1:18" ht="15" x14ac:dyDescent="0.2">
      <c r="A28" s="13">
        <v>6</v>
      </c>
      <c r="B28" s="14" t="s">
        <v>140</v>
      </c>
      <c r="C28" s="15"/>
      <c r="D28" s="101"/>
      <c r="E28" s="16">
        <v>10.5</v>
      </c>
      <c r="F28" s="17">
        <f>IF(E28="", "", _xlfn.RANK.EQ(E28, E23:E28, 1))</f>
        <v>6</v>
      </c>
      <c r="G28" s="18" t="str">
        <f t="shared" si="4"/>
        <v/>
      </c>
      <c r="H28" s="77"/>
      <c r="I28" s="80"/>
      <c r="J28" s="19">
        <v>178</v>
      </c>
      <c r="K28" s="17">
        <f>IF(J28="", "", _xlfn.RANK.EQ(J28, J23:J28, 0))</f>
        <v>6</v>
      </c>
      <c r="L28" s="20" t="str">
        <f t="shared" si="5"/>
        <v/>
      </c>
      <c r="M28" s="77"/>
      <c r="N28" s="80"/>
      <c r="O28" s="88"/>
      <c r="P28" s="80"/>
      <c r="Q28" s="83"/>
      <c r="R28" s="80"/>
    </row>
    <row r="29" spans="1:18" ht="15" x14ac:dyDescent="0.2">
      <c r="A29" s="3"/>
      <c r="B29" s="4"/>
      <c r="C29" s="4"/>
      <c r="D29" s="4"/>
      <c r="E29" s="5"/>
      <c r="F29" s="6"/>
      <c r="G29" s="3"/>
      <c r="H29" s="3"/>
      <c r="I29" s="6"/>
      <c r="J29" s="5"/>
      <c r="K29" s="6"/>
      <c r="L29" s="3"/>
      <c r="M29" s="3"/>
      <c r="N29" s="6"/>
    </row>
    <row r="30" spans="1:18" ht="15" x14ac:dyDescent="0.2">
      <c r="A30" s="70" t="s">
        <v>1</v>
      </c>
      <c r="B30" s="89" t="s">
        <v>2</v>
      </c>
      <c r="C30" s="9"/>
      <c r="D30" s="89" t="s">
        <v>3</v>
      </c>
      <c r="E30" s="72" t="s">
        <v>4</v>
      </c>
      <c r="F30" s="73"/>
      <c r="G30" s="73"/>
      <c r="H30" s="73"/>
      <c r="I30" s="74"/>
      <c r="J30" s="72" t="s">
        <v>5</v>
      </c>
      <c r="K30" s="73"/>
      <c r="L30" s="73"/>
      <c r="M30" s="73"/>
      <c r="N30" s="74"/>
      <c r="O30" s="84" t="s">
        <v>6</v>
      </c>
      <c r="P30" s="70" t="s">
        <v>7</v>
      </c>
      <c r="Q30" s="70" t="s">
        <v>8</v>
      </c>
      <c r="R30" s="70" t="s">
        <v>9</v>
      </c>
    </row>
    <row r="31" spans="1:18" s="10" customFormat="1" ht="24" x14ac:dyDescent="0.2">
      <c r="A31" s="71"/>
      <c r="B31" s="90"/>
      <c r="C31" s="8"/>
      <c r="D31" s="90"/>
      <c r="E31" s="11" t="s">
        <v>10</v>
      </c>
      <c r="F31" s="7" t="s">
        <v>11</v>
      </c>
      <c r="G31" s="7" t="s">
        <v>12</v>
      </c>
      <c r="H31" s="7" t="s">
        <v>13</v>
      </c>
      <c r="I31" s="7" t="s">
        <v>7</v>
      </c>
      <c r="J31" s="11" t="s">
        <v>14</v>
      </c>
      <c r="K31" s="7" t="s">
        <v>11</v>
      </c>
      <c r="L31" s="7" t="s">
        <v>12</v>
      </c>
      <c r="M31" s="7" t="s">
        <v>13</v>
      </c>
      <c r="N31" s="7" t="s">
        <v>7</v>
      </c>
      <c r="O31" s="85"/>
      <c r="P31" s="71"/>
      <c r="Q31" s="71"/>
      <c r="R31" s="71"/>
    </row>
    <row r="32" spans="1:18" ht="15" x14ac:dyDescent="0.2">
      <c r="A32" s="13">
        <v>1</v>
      </c>
      <c r="B32" s="14" t="s">
        <v>141</v>
      </c>
      <c r="C32" s="15"/>
      <c r="D32" s="99">
        <v>59</v>
      </c>
      <c r="E32" s="16">
        <v>10.3</v>
      </c>
      <c r="F32" s="17">
        <f>IF(E32="", "", _xlfn.RANK.EQ(E32, E32:E37, 1))</f>
        <v>3</v>
      </c>
      <c r="G32" s="18">
        <f t="shared" ref="G32:G37" si="6">IF(OR(F32=1, F32=2, F32=3, F32=4, F32=5), E32, "")</f>
        <v>10.3</v>
      </c>
      <c r="H32" s="75">
        <f>IF(SUM(G32:G37)=0, "", SUM(G32:G37))</f>
        <v>51.1</v>
      </c>
      <c r="I32" s="78">
        <f>IF(ISERROR(_xlfn.RANK.EQ(H32, $H$5:$H$163, 1)), "", _xlfn.RANK.EQ(H32, $H$5:$H$163, 1))</f>
        <v>17</v>
      </c>
      <c r="J32" s="19">
        <v>168</v>
      </c>
      <c r="K32" s="17">
        <f>IF(J32="", "", _xlfn.RANK.EQ(J32, J32:J37, 0))</f>
        <v>4</v>
      </c>
      <c r="L32" s="20">
        <f t="shared" ref="L32:L37" si="7">IF(OR(K32=1, K32=2, K32=3, K32=4, K32=5), J32, "")</f>
        <v>168</v>
      </c>
      <c r="M32" s="75">
        <f>IF(SUM(L32:L37)=0, "", SUM(L32:L37))</f>
        <v>849</v>
      </c>
      <c r="N32" s="78">
        <f>IF(ISERROR(_xlfn.RANK.EQ(M32, $M$5:$M$163, 0)), "", _xlfn.RANK.EQ(M32, $M$5:$M$163, 0))</f>
        <v>18</v>
      </c>
      <c r="O32" s="86"/>
      <c r="P32" s="78" t="str">
        <f>IF(ISERROR(_xlfn.RANK.EQ(O32, $O$5:$O$155, 1)), "", _xlfn.RANK.EQ(O32, $O$5:$O$155, 1))</f>
        <v/>
      </c>
      <c r="Q32" s="81">
        <f>I32+N32</f>
        <v>35</v>
      </c>
      <c r="R32" s="78">
        <f>IF(ISERROR(_xlfn.RANK.EQ(Q32, $Q$5:$Q$163, 1)), "", _xlfn.RANK.EQ(Q32, $Q$5:$Q$163, 1))</f>
        <v>18</v>
      </c>
    </row>
    <row r="33" spans="1:18" ht="15" x14ac:dyDescent="0.2">
      <c r="A33" s="13">
        <v>2</v>
      </c>
      <c r="B33" s="14" t="s">
        <v>142</v>
      </c>
      <c r="C33" s="15"/>
      <c r="D33" s="100"/>
      <c r="E33" s="16">
        <v>10.3</v>
      </c>
      <c r="F33" s="17">
        <f>IF(E33="", "", _xlfn.RANK.EQ(E33, E32:E37, 1))</f>
        <v>3</v>
      </c>
      <c r="G33" s="18">
        <f t="shared" si="6"/>
        <v>10.3</v>
      </c>
      <c r="H33" s="76"/>
      <c r="I33" s="79"/>
      <c r="J33" s="19">
        <v>150</v>
      </c>
      <c r="K33" s="17">
        <f>IF(J33="", "", _xlfn.RANK.EQ(J33, J32:J37, 0))</f>
        <v>5</v>
      </c>
      <c r="L33" s="20">
        <f t="shared" si="7"/>
        <v>150</v>
      </c>
      <c r="M33" s="76"/>
      <c r="N33" s="79"/>
      <c r="O33" s="87"/>
      <c r="P33" s="79"/>
      <c r="Q33" s="82"/>
      <c r="R33" s="79"/>
    </row>
    <row r="34" spans="1:18" ht="15" x14ac:dyDescent="0.2">
      <c r="A34" s="13">
        <v>3</v>
      </c>
      <c r="B34" s="14" t="s">
        <v>143</v>
      </c>
      <c r="C34" s="15"/>
      <c r="D34" s="100"/>
      <c r="E34" s="16">
        <v>10.199999999999999</v>
      </c>
      <c r="F34" s="17">
        <f>IF(E34="", "", _xlfn.RANK.EQ(E34, E32:E37, 1))</f>
        <v>2</v>
      </c>
      <c r="G34" s="18">
        <f t="shared" si="6"/>
        <v>10.199999999999999</v>
      </c>
      <c r="H34" s="76"/>
      <c r="I34" s="79"/>
      <c r="J34" s="19">
        <v>172</v>
      </c>
      <c r="K34" s="17">
        <f>IF(J34="", "", _xlfn.RANK.EQ(J34, J32:J37, 0))</f>
        <v>3</v>
      </c>
      <c r="L34" s="20">
        <f t="shared" si="7"/>
        <v>172</v>
      </c>
      <c r="M34" s="76"/>
      <c r="N34" s="79"/>
      <c r="O34" s="87"/>
      <c r="P34" s="79"/>
      <c r="Q34" s="82"/>
      <c r="R34" s="79"/>
    </row>
    <row r="35" spans="1:18" ht="15" x14ac:dyDescent="0.2">
      <c r="A35" s="13">
        <v>4</v>
      </c>
      <c r="B35" s="14" t="s">
        <v>144</v>
      </c>
      <c r="C35" s="15"/>
      <c r="D35" s="100"/>
      <c r="E35" s="16">
        <v>10.4</v>
      </c>
      <c r="F35" s="17">
        <f>IF(E35="", "", _xlfn.RANK.EQ(E35, E32:E37, 1))</f>
        <v>5</v>
      </c>
      <c r="G35" s="18">
        <f t="shared" si="6"/>
        <v>10.4</v>
      </c>
      <c r="H35" s="76"/>
      <c r="I35" s="79"/>
      <c r="J35" s="19">
        <v>175</v>
      </c>
      <c r="K35" s="17">
        <f>IF(J35="", "", _xlfn.RANK.EQ(J35, J32:J37, 0))</f>
        <v>2</v>
      </c>
      <c r="L35" s="20">
        <f t="shared" si="7"/>
        <v>175</v>
      </c>
      <c r="M35" s="76"/>
      <c r="N35" s="79"/>
      <c r="O35" s="87"/>
      <c r="P35" s="79"/>
      <c r="Q35" s="82"/>
      <c r="R35" s="79"/>
    </row>
    <row r="36" spans="1:18" ht="15" x14ac:dyDescent="0.2">
      <c r="A36" s="13">
        <v>5</v>
      </c>
      <c r="B36" s="14" t="s">
        <v>145</v>
      </c>
      <c r="C36" s="15"/>
      <c r="D36" s="100"/>
      <c r="E36" s="16">
        <v>9.9</v>
      </c>
      <c r="F36" s="17">
        <f>IF(E36="", "", _xlfn.RANK.EQ(E36, E32:E37, 1))</f>
        <v>1</v>
      </c>
      <c r="G36" s="18">
        <f t="shared" si="6"/>
        <v>9.9</v>
      </c>
      <c r="H36" s="76"/>
      <c r="I36" s="79"/>
      <c r="J36" s="19">
        <v>184</v>
      </c>
      <c r="K36" s="17">
        <f>IF(J36="", "", _xlfn.RANK.EQ(J36, J32:J37, 0))</f>
        <v>1</v>
      </c>
      <c r="L36" s="20">
        <f t="shared" si="7"/>
        <v>184</v>
      </c>
      <c r="M36" s="76"/>
      <c r="N36" s="79"/>
      <c r="O36" s="87"/>
      <c r="P36" s="79"/>
      <c r="Q36" s="82"/>
      <c r="R36" s="79"/>
    </row>
    <row r="37" spans="1:18" ht="15" x14ac:dyDescent="0.2">
      <c r="A37" s="13">
        <v>6</v>
      </c>
      <c r="B37" s="14" t="s">
        <v>146</v>
      </c>
      <c r="C37" s="15"/>
      <c r="D37" s="101"/>
      <c r="E37" s="16">
        <v>11.6</v>
      </c>
      <c r="F37" s="17">
        <f>IF(E37="", "", _xlfn.RANK.EQ(E37, E32:E37, 1))</f>
        <v>6</v>
      </c>
      <c r="G37" s="18" t="str">
        <f t="shared" si="6"/>
        <v/>
      </c>
      <c r="H37" s="77"/>
      <c r="I37" s="80"/>
      <c r="J37" s="19">
        <v>147</v>
      </c>
      <c r="K37" s="17">
        <f>IF(J37="", "", _xlfn.RANK.EQ(J37, J32:J37, 0))</f>
        <v>6</v>
      </c>
      <c r="L37" s="20" t="str">
        <f t="shared" si="7"/>
        <v/>
      </c>
      <c r="M37" s="77"/>
      <c r="N37" s="80"/>
      <c r="O37" s="88"/>
      <c r="P37" s="80"/>
      <c r="Q37" s="83"/>
      <c r="R37" s="80"/>
    </row>
    <row r="38" spans="1:18" ht="15" x14ac:dyDescent="0.2">
      <c r="A38" s="3"/>
      <c r="B38" s="4"/>
      <c r="C38" s="4"/>
      <c r="D38" s="4"/>
      <c r="E38" s="5"/>
      <c r="F38" s="6"/>
      <c r="G38" s="3"/>
      <c r="H38" s="3"/>
      <c r="I38" s="6"/>
      <c r="J38" s="5"/>
      <c r="K38" s="6"/>
      <c r="L38" s="3"/>
      <c r="M38" s="3"/>
      <c r="N38" s="6"/>
    </row>
    <row r="39" spans="1:18" ht="15" x14ac:dyDescent="0.2">
      <c r="A39" s="70" t="s">
        <v>1</v>
      </c>
      <c r="B39" s="89" t="s">
        <v>2</v>
      </c>
      <c r="C39" s="9"/>
      <c r="D39" s="89" t="s">
        <v>3</v>
      </c>
      <c r="E39" s="72" t="s">
        <v>4</v>
      </c>
      <c r="F39" s="73"/>
      <c r="G39" s="73"/>
      <c r="H39" s="73"/>
      <c r="I39" s="74"/>
      <c r="J39" s="72" t="s">
        <v>5</v>
      </c>
      <c r="K39" s="73"/>
      <c r="L39" s="73"/>
      <c r="M39" s="73"/>
      <c r="N39" s="74"/>
      <c r="O39" s="84" t="s">
        <v>6</v>
      </c>
      <c r="P39" s="70" t="s">
        <v>7</v>
      </c>
      <c r="Q39" s="70" t="s">
        <v>8</v>
      </c>
      <c r="R39" s="70" t="s">
        <v>9</v>
      </c>
    </row>
    <row r="40" spans="1:18" s="10" customFormat="1" ht="24" x14ac:dyDescent="0.2">
      <c r="A40" s="71"/>
      <c r="B40" s="90"/>
      <c r="C40" s="8"/>
      <c r="D40" s="90"/>
      <c r="E40" s="11" t="s">
        <v>10</v>
      </c>
      <c r="F40" s="7" t="s">
        <v>11</v>
      </c>
      <c r="G40" s="7" t="s">
        <v>12</v>
      </c>
      <c r="H40" s="7" t="s">
        <v>13</v>
      </c>
      <c r="I40" s="7" t="s">
        <v>7</v>
      </c>
      <c r="J40" s="11" t="s">
        <v>14</v>
      </c>
      <c r="K40" s="7" t="s">
        <v>11</v>
      </c>
      <c r="L40" s="7" t="s">
        <v>12</v>
      </c>
      <c r="M40" s="7" t="s">
        <v>13</v>
      </c>
      <c r="N40" s="7" t="s">
        <v>7</v>
      </c>
      <c r="O40" s="85"/>
      <c r="P40" s="71"/>
      <c r="Q40" s="71"/>
      <c r="R40" s="71"/>
    </row>
    <row r="41" spans="1:18" ht="15" x14ac:dyDescent="0.2">
      <c r="A41" s="13">
        <v>1</v>
      </c>
      <c r="B41" s="14" t="s">
        <v>147</v>
      </c>
      <c r="C41" s="15"/>
      <c r="D41" s="99">
        <v>45</v>
      </c>
      <c r="E41" s="16">
        <v>9.3000000000000007</v>
      </c>
      <c r="F41" s="17">
        <f>IF(E41="", "", _xlfn.RANK.EQ(E41, E41:E46, 1))</f>
        <v>1</v>
      </c>
      <c r="G41" s="18">
        <f t="shared" ref="G41:G46" si="8">IF(OR(F41=1, F41=2, F41=3, F41=4, F41=5), E41, "")</f>
        <v>9.3000000000000007</v>
      </c>
      <c r="H41" s="75">
        <f>IF(SUM(G41:G46)=0, "", SUM(G41:G46))</f>
        <v>50.2</v>
      </c>
      <c r="I41" s="78">
        <f>IF(ISERROR(_xlfn.RANK.EQ(H41, $H$5:$H$163, 1)), "", _xlfn.RANK.EQ(H41, $H$5:$H$163, 1))</f>
        <v>16</v>
      </c>
      <c r="J41" s="19">
        <v>205</v>
      </c>
      <c r="K41" s="17">
        <f>IF(J41="", "", _xlfn.RANK.EQ(J41, J41:J46, 0))</f>
        <v>1</v>
      </c>
      <c r="L41" s="20">
        <f t="shared" ref="L41:L46" si="9">IF(OR(K41=1, K41=2, K41=3, K41=4, K41=5), J41, "")</f>
        <v>205</v>
      </c>
      <c r="M41" s="75">
        <f>IF(SUM(L41:L46)=0, "", SUM(L41:L46))</f>
        <v>952</v>
      </c>
      <c r="N41" s="78">
        <f>IF(ISERROR(_xlfn.RANK.EQ(M41, $M$5:$M$163, 0)), "", _xlfn.RANK.EQ(M41, $M$5:$M$163, 0))</f>
        <v>12</v>
      </c>
      <c r="O41" s="86"/>
      <c r="P41" s="78" t="str">
        <f>IF(ISERROR(_xlfn.RANK.EQ(O41, $O$5:$O$155, 1)), "", _xlfn.RANK.EQ(O41, $O$5:$O$155, 1))</f>
        <v/>
      </c>
      <c r="Q41" s="81">
        <f>I41+N41</f>
        <v>28</v>
      </c>
      <c r="R41" s="78">
        <f>IF(ISERROR(_xlfn.RANK.EQ(Q41, $Q$5:$Q$163, 1)), "", _xlfn.RANK.EQ(Q41, $Q$5:$Q$163, 1))</f>
        <v>14</v>
      </c>
    </row>
    <row r="42" spans="1:18" ht="15" x14ac:dyDescent="0.2">
      <c r="A42" s="13">
        <v>2</v>
      </c>
      <c r="B42" s="14" t="s">
        <v>148</v>
      </c>
      <c r="C42" s="15"/>
      <c r="D42" s="100"/>
      <c r="E42" s="16">
        <v>10.3</v>
      </c>
      <c r="F42" s="17">
        <f>IF(E42="", "", _xlfn.RANK.EQ(E42, E41:E46, 1))</f>
        <v>4</v>
      </c>
      <c r="G42" s="18">
        <f t="shared" si="8"/>
        <v>10.3</v>
      </c>
      <c r="H42" s="76"/>
      <c r="I42" s="79"/>
      <c r="J42" s="19">
        <v>183</v>
      </c>
      <c r="K42" s="17">
        <f>IF(J42="", "", _xlfn.RANK.EQ(J42, J41:J46, 0))</f>
        <v>3</v>
      </c>
      <c r="L42" s="20">
        <f t="shared" si="9"/>
        <v>183</v>
      </c>
      <c r="M42" s="76"/>
      <c r="N42" s="79"/>
      <c r="O42" s="87"/>
      <c r="P42" s="79"/>
      <c r="Q42" s="82"/>
      <c r="R42" s="79"/>
    </row>
    <row r="43" spans="1:18" ht="15" x14ac:dyDescent="0.2">
      <c r="A43" s="13">
        <v>3</v>
      </c>
      <c r="B43" s="14" t="s">
        <v>149</v>
      </c>
      <c r="C43" s="15"/>
      <c r="D43" s="100"/>
      <c r="E43" s="16">
        <v>10.4</v>
      </c>
      <c r="F43" s="17">
        <f>IF(E43="", "", _xlfn.RANK.EQ(E43, E41:E46, 1))</f>
        <v>5</v>
      </c>
      <c r="G43" s="18">
        <f t="shared" si="8"/>
        <v>10.4</v>
      </c>
      <c r="H43" s="76"/>
      <c r="I43" s="79"/>
      <c r="J43" s="19">
        <v>0</v>
      </c>
      <c r="K43" s="17">
        <f>IF(J43="", "", _xlfn.RANK.EQ(J43, J41:J46, 0))</f>
        <v>6</v>
      </c>
      <c r="L43" s="20" t="str">
        <f t="shared" si="9"/>
        <v/>
      </c>
      <c r="M43" s="76"/>
      <c r="N43" s="79"/>
      <c r="O43" s="87"/>
      <c r="P43" s="79"/>
      <c r="Q43" s="82"/>
      <c r="R43" s="79"/>
    </row>
    <row r="44" spans="1:18" ht="15" x14ac:dyDescent="0.2">
      <c r="A44" s="13">
        <v>4</v>
      </c>
      <c r="B44" s="14" t="s">
        <v>150</v>
      </c>
      <c r="C44" s="15"/>
      <c r="D44" s="100"/>
      <c r="E44" s="16">
        <v>10.8</v>
      </c>
      <c r="F44" s="17">
        <f>IF(E44="", "", _xlfn.RANK.EQ(E44, E41:E46, 1))</f>
        <v>6</v>
      </c>
      <c r="G44" s="18" t="str">
        <f t="shared" si="8"/>
        <v/>
      </c>
      <c r="H44" s="76"/>
      <c r="I44" s="79"/>
      <c r="J44" s="19">
        <v>182</v>
      </c>
      <c r="K44" s="17">
        <f>IF(J44="", "", _xlfn.RANK.EQ(J44, J41:J46, 0))</f>
        <v>4</v>
      </c>
      <c r="L44" s="20">
        <f t="shared" si="9"/>
        <v>182</v>
      </c>
      <c r="M44" s="76"/>
      <c r="N44" s="79"/>
      <c r="O44" s="87"/>
      <c r="P44" s="79"/>
      <c r="Q44" s="82"/>
      <c r="R44" s="79"/>
    </row>
    <row r="45" spans="1:18" ht="15" x14ac:dyDescent="0.2">
      <c r="A45" s="13">
        <v>5</v>
      </c>
      <c r="B45" s="14" t="s">
        <v>151</v>
      </c>
      <c r="C45" s="15"/>
      <c r="D45" s="100"/>
      <c r="E45" s="16">
        <v>10</v>
      </c>
      <c r="F45" s="17">
        <f>IF(E45="", "", _xlfn.RANK.EQ(E45, E41:E46, 1))</f>
        <v>2</v>
      </c>
      <c r="G45" s="18">
        <f t="shared" si="8"/>
        <v>10</v>
      </c>
      <c r="H45" s="76"/>
      <c r="I45" s="79"/>
      <c r="J45" s="19">
        <v>182</v>
      </c>
      <c r="K45" s="17">
        <f>IF(J45="", "", _xlfn.RANK.EQ(J45, J41:J46, 0))</f>
        <v>4</v>
      </c>
      <c r="L45" s="20">
        <f t="shared" si="9"/>
        <v>182</v>
      </c>
      <c r="M45" s="76"/>
      <c r="N45" s="79"/>
      <c r="O45" s="87"/>
      <c r="P45" s="79"/>
      <c r="Q45" s="82"/>
      <c r="R45" s="79"/>
    </row>
    <row r="46" spans="1:18" ht="15" x14ac:dyDescent="0.2">
      <c r="A46" s="13">
        <v>6</v>
      </c>
      <c r="B46" s="14" t="s">
        <v>152</v>
      </c>
      <c r="C46" s="15"/>
      <c r="D46" s="101"/>
      <c r="E46" s="16">
        <v>10.199999999999999</v>
      </c>
      <c r="F46" s="17">
        <f>IF(E46="", "", _xlfn.RANK.EQ(E46, E41:E46, 1))</f>
        <v>3</v>
      </c>
      <c r="G46" s="18">
        <f t="shared" si="8"/>
        <v>10.199999999999999</v>
      </c>
      <c r="H46" s="77"/>
      <c r="I46" s="80"/>
      <c r="J46" s="19">
        <v>200</v>
      </c>
      <c r="K46" s="17">
        <f>IF(J46="", "", _xlfn.RANK.EQ(J46, J41:J46, 0))</f>
        <v>2</v>
      </c>
      <c r="L46" s="20">
        <f t="shared" si="9"/>
        <v>200</v>
      </c>
      <c r="M46" s="77"/>
      <c r="N46" s="80"/>
      <c r="O46" s="88"/>
      <c r="P46" s="80"/>
      <c r="Q46" s="83"/>
      <c r="R46" s="80"/>
    </row>
    <row r="47" spans="1:18" ht="15" x14ac:dyDescent="0.2">
      <c r="A47" s="3"/>
      <c r="B47" s="4"/>
      <c r="C47" s="4"/>
      <c r="D47" s="4"/>
      <c r="E47" s="5"/>
      <c r="F47" s="6"/>
      <c r="G47" s="3"/>
      <c r="H47" s="3"/>
      <c r="I47" s="6"/>
      <c r="J47" s="5"/>
      <c r="K47" s="6"/>
      <c r="L47" s="3"/>
      <c r="M47" s="3"/>
      <c r="N47" s="6"/>
    </row>
    <row r="48" spans="1:18" ht="15" x14ac:dyDescent="0.2">
      <c r="A48" s="70" t="s">
        <v>1</v>
      </c>
      <c r="B48" s="89" t="s">
        <v>2</v>
      </c>
      <c r="C48" s="9"/>
      <c r="D48" s="89" t="s">
        <v>3</v>
      </c>
      <c r="E48" s="72" t="s">
        <v>4</v>
      </c>
      <c r="F48" s="73"/>
      <c r="G48" s="73"/>
      <c r="H48" s="73"/>
      <c r="I48" s="74"/>
      <c r="J48" s="72" t="s">
        <v>5</v>
      </c>
      <c r="K48" s="73"/>
      <c r="L48" s="73"/>
      <c r="M48" s="73"/>
      <c r="N48" s="74"/>
      <c r="O48" s="84" t="s">
        <v>6</v>
      </c>
      <c r="P48" s="70" t="s">
        <v>7</v>
      </c>
      <c r="Q48" s="70" t="s">
        <v>8</v>
      </c>
      <c r="R48" s="70" t="s">
        <v>9</v>
      </c>
    </row>
    <row r="49" spans="1:18" s="10" customFormat="1" ht="24" x14ac:dyDescent="0.2">
      <c r="A49" s="71"/>
      <c r="B49" s="90"/>
      <c r="C49" s="8"/>
      <c r="D49" s="90"/>
      <c r="E49" s="11" t="s">
        <v>10</v>
      </c>
      <c r="F49" s="7" t="s">
        <v>11</v>
      </c>
      <c r="G49" s="7" t="s">
        <v>12</v>
      </c>
      <c r="H49" s="7" t="s">
        <v>13</v>
      </c>
      <c r="I49" s="7" t="s">
        <v>7</v>
      </c>
      <c r="J49" s="11" t="s">
        <v>14</v>
      </c>
      <c r="K49" s="7" t="s">
        <v>11</v>
      </c>
      <c r="L49" s="7" t="s">
        <v>12</v>
      </c>
      <c r="M49" s="7" t="s">
        <v>13</v>
      </c>
      <c r="N49" s="7" t="s">
        <v>7</v>
      </c>
      <c r="O49" s="85"/>
      <c r="P49" s="71"/>
      <c r="Q49" s="71"/>
      <c r="R49" s="71"/>
    </row>
    <row r="50" spans="1:18" ht="15" x14ac:dyDescent="0.2">
      <c r="A50" s="13">
        <v>1</v>
      </c>
      <c r="B50" s="14" t="s">
        <v>153</v>
      </c>
      <c r="C50" s="15"/>
      <c r="D50" s="99">
        <v>47</v>
      </c>
      <c r="E50" s="16">
        <v>11.1</v>
      </c>
      <c r="F50" s="17">
        <f>IF(E50="", "", _xlfn.RANK.EQ(E50, E50:E55, 1))</f>
        <v>6</v>
      </c>
      <c r="G50" s="18" t="str">
        <f t="shared" ref="G50:G55" si="10">IF(OR(F50=1, F50=2, F50=3, F50=4, F50=5), E50, "")</f>
        <v/>
      </c>
      <c r="H50" s="75">
        <f>IF(SUM(G50:G55)=0, "", SUM(G50:G55))</f>
        <v>46.099999999999994</v>
      </c>
      <c r="I50" s="78">
        <f>IF(ISERROR(_xlfn.RANK.EQ(H50, $H$5:$H$163, 1)), "", _xlfn.RANK.EQ(H50, $H$5:$H$163, 1))</f>
        <v>2</v>
      </c>
      <c r="J50" s="19">
        <v>178</v>
      </c>
      <c r="K50" s="17">
        <f>IF(J50="", "", _xlfn.RANK.EQ(J50, J50:J55, 0))</f>
        <v>6</v>
      </c>
      <c r="L50" s="20" t="str">
        <f t="shared" ref="L50:L55" si="11">IF(OR(K50=1, K50=2, K50=3, K50=4, K50=5), J50, "")</f>
        <v/>
      </c>
      <c r="M50" s="75">
        <f>IF(SUM(L50:L55)=0, "", SUM(L50:L55))</f>
        <v>990</v>
      </c>
      <c r="N50" s="78">
        <f>IF(ISERROR(_xlfn.RANK.EQ(M50, $M$5:$M$163, 0)), "", _xlfn.RANK.EQ(M50, $M$5:$M$163, 0))</f>
        <v>5</v>
      </c>
      <c r="O50" s="86"/>
      <c r="P50" s="78" t="str">
        <f>IF(ISERROR(_xlfn.RANK.EQ(O50, $O$5:$O$155, 1)), "", _xlfn.RANK.EQ(O50, $O$5:$O$155, 1))</f>
        <v/>
      </c>
      <c r="Q50" s="81">
        <f>I50+N50</f>
        <v>7</v>
      </c>
      <c r="R50" s="78">
        <f>IF(ISERROR(_xlfn.RANK.EQ(Q50, $Q$5:$Q$163, 1)), "", _xlfn.RANK.EQ(Q50, $Q$5:$Q$163, 1))</f>
        <v>3</v>
      </c>
    </row>
    <row r="51" spans="1:18" ht="15" x14ac:dyDescent="0.2">
      <c r="A51" s="13">
        <v>2</v>
      </c>
      <c r="B51" s="14" t="s">
        <v>154</v>
      </c>
      <c r="C51" s="15"/>
      <c r="D51" s="100"/>
      <c r="E51" s="16">
        <v>9.1999999999999993</v>
      </c>
      <c r="F51" s="17">
        <f>IF(E51="", "", _xlfn.RANK.EQ(E51, E50:E55, 1))</f>
        <v>3</v>
      </c>
      <c r="G51" s="18">
        <f t="shared" si="10"/>
        <v>9.1999999999999993</v>
      </c>
      <c r="H51" s="76"/>
      <c r="I51" s="79"/>
      <c r="J51" s="19">
        <v>184</v>
      </c>
      <c r="K51" s="17">
        <f>IF(J51="", "", _xlfn.RANK.EQ(J51, J50:J55, 0))</f>
        <v>5</v>
      </c>
      <c r="L51" s="20">
        <f t="shared" si="11"/>
        <v>184</v>
      </c>
      <c r="M51" s="76"/>
      <c r="N51" s="79"/>
      <c r="O51" s="87"/>
      <c r="P51" s="79"/>
      <c r="Q51" s="82"/>
      <c r="R51" s="79"/>
    </row>
    <row r="52" spans="1:18" ht="15" x14ac:dyDescent="0.2">
      <c r="A52" s="13">
        <v>3</v>
      </c>
      <c r="B52" s="14" t="s">
        <v>155</v>
      </c>
      <c r="C52" s="15"/>
      <c r="D52" s="100"/>
      <c r="E52" s="16">
        <v>9</v>
      </c>
      <c r="F52" s="17">
        <f>IF(E52="", "", _xlfn.RANK.EQ(E52, E50:E55, 1))</f>
        <v>2</v>
      </c>
      <c r="G52" s="18">
        <f t="shared" si="10"/>
        <v>9</v>
      </c>
      <c r="H52" s="76"/>
      <c r="I52" s="79"/>
      <c r="J52" s="19">
        <v>197</v>
      </c>
      <c r="K52" s="17">
        <f>IF(J52="", "", _xlfn.RANK.EQ(J52, J50:J55, 0))</f>
        <v>3</v>
      </c>
      <c r="L52" s="20">
        <f t="shared" si="11"/>
        <v>197</v>
      </c>
      <c r="M52" s="76"/>
      <c r="N52" s="79"/>
      <c r="O52" s="87"/>
      <c r="P52" s="79"/>
      <c r="Q52" s="82"/>
      <c r="R52" s="79"/>
    </row>
    <row r="53" spans="1:18" ht="15" x14ac:dyDescent="0.2">
      <c r="A53" s="13">
        <v>4</v>
      </c>
      <c r="B53" s="14" t="s">
        <v>156</v>
      </c>
      <c r="C53" s="15"/>
      <c r="D53" s="100"/>
      <c r="E53" s="16">
        <v>9.6999999999999993</v>
      </c>
      <c r="F53" s="17">
        <f>IF(E53="", "", _xlfn.RANK.EQ(E53, E50:E55, 1))</f>
        <v>5</v>
      </c>
      <c r="G53" s="18">
        <f t="shared" si="10"/>
        <v>9.6999999999999993</v>
      </c>
      <c r="H53" s="76"/>
      <c r="I53" s="79"/>
      <c r="J53" s="19">
        <v>205</v>
      </c>
      <c r="K53" s="17">
        <f>IF(J53="", "", _xlfn.RANK.EQ(J53, J50:J55, 0))</f>
        <v>2</v>
      </c>
      <c r="L53" s="20">
        <f t="shared" si="11"/>
        <v>205</v>
      </c>
      <c r="M53" s="76"/>
      <c r="N53" s="79"/>
      <c r="O53" s="87"/>
      <c r="P53" s="79"/>
      <c r="Q53" s="82"/>
      <c r="R53" s="79"/>
    </row>
    <row r="54" spans="1:18" ht="15" x14ac:dyDescent="0.2">
      <c r="A54" s="13">
        <v>5</v>
      </c>
      <c r="B54" s="14" t="s">
        <v>157</v>
      </c>
      <c r="C54" s="15"/>
      <c r="D54" s="100"/>
      <c r="E54" s="16">
        <v>8.9</v>
      </c>
      <c r="F54" s="17">
        <f>IF(E54="", "", _xlfn.RANK.EQ(E54, E50:E55, 1))</f>
        <v>1</v>
      </c>
      <c r="G54" s="18">
        <f t="shared" si="10"/>
        <v>8.9</v>
      </c>
      <c r="H54" s="76"/>
      <c r="I54" s="79"/>
      <c r="J54" s="19">
        <v>215</v>
      </c>
      <c r="K54" s="17">
        <f>IF(J54="", "", _xlfn.RANK.EQ(J54, J50:J55, 0))</f>
        <v>1</v>
      </c>
      <c r="L54" s="20">
        <f t="shared" si="11"/>
        <v>215</v>
      </c>
      <c r="M54" s="76"/>
      <c r="N54" s="79"/>
      <c r="O54" s="87"/>
      <c r="P54" s="79"/>
      <c r="Q54" s="82"/>
      <c r="R54" s="79"/>
    </row>
    <row r="55" spans="1:18" ht="15" x14ac:dyDescent="0.2">
      <c r="A55" s="13">
        <v>6</v>
      </c>
      <c r="B55" s="14" t="s">
        <v>158</v>
      </c>
      <c r="C55" s="15"/>
      <c r="D55" s="101"/>
      <c r="E55" s="16">
        <v>9.3000000000000007</v>
      </c>
      <c r="F55" s="17">
        <f>IF(E55="", "", _xlfn.RANK.EQ(E55, E50:E55, 1))</f>
        <v>4</v>
      </c>
      <c r="G55" s="18">
        <f t="shared" si="10"/>
        <v>9.3000000000000007</v>
      </c>
      <c r="H55" s="77"/>
      <c r="I55" s="80"/>
      <c r="J55" s="19">
        <v>189</v>
      </c>
      <c r="K55" s="17">
        <f>IF(J55="", "", _xlfn.RANK.EQ(J55, J50:J55, 0))</f>
        <v>4</v>
      </c>
      <c r="L55" s="20">
        <f t="shared" si="11"/>
        <v>189</v>
      </c>
      <c r="M55" s="77"/>
      <c r="N55" s="80"/>
      <c r="O55" s="88"/>
      <c r="P55" s="80"/>
      <c r="Q55" s="83"/>
      <c r="R55" s="80"/>
    </row>
    <row r="56" spans="1:18" ht="15" x14ac:dyDescent="0.2">
      <c r="A56" s="3"/>
      <c r="B56" s="4"/>
      <c r="C56" s="4"/>
      <c r="D56" s="4"/>
      <c r="E56" s="5"/>
      <c r="F56" s="6"/>
      <c r="G56" s="3"/>
      <c r="H56" s="3"/>
      <c r="I56" s="6"/>
      <c r="J56" s="5"/>
      <c r="K56" s="6"/>
      <c r="L56" s="3"/>
      <c r="M56" s="3"/>
      <c r="N56" s="6"/>
    </row>
    <row r="57" spans="1:18" ht="15" x14ac:dyDescent="0.2">
      <c r="A57" s="70" t="s">
        <v>1</v>
      </c>
      <c r="B57" s="89" t="s">
        <v>2</v>
      </c>
      <c r="C57" s="9"/>
      <c r="D57" s="89" t="s">
        <v>3</v>
      </c>
      <c r="E57" s="72" t="s">
        <v>4</v>
      </c>
      <c r="F57" s="73"/>
      <c r="G57" s="73"/>
      <c r="H57" s="73"/>
      <c r="I57" s="74"/>
      <c r="J57" s="72" t="s">
        <v>5</v>
      </c>
      <c r="K57" s="73"/>
      <c r="L57" s="73"/>
      <c r="M57" s="73"/>
      <c r="N57" s="74"/>
      <c r="O57" s="84" t="s">
        <v>6</v>
      </c>
      <c r="P57" s="70" t="s">
        <v>7</v>
      </c>
      <c r="Q57" s="70" t="s">
        <v>8</v>
      </c>
      <c r="R57" s="70" t="s">
        <v>9</v>
      </c>
    </row>
    <row r="58" spans="1:18" s="10" customFormat="1" ht="24" x14ac:dyDescent="0.2">
      <c r="A58" s="71"/>
      <c r="B58" s="90"/>
      <c r="C58" s="8"/>
      <c r="D58" s="90"/>
      <c r="E58" s="11" t="s">
        <v>10</v>
      </c>
      <c r="F58" s="7" t="s">
        <v>11</v>
      </c>
      <c r="G58" s="7" t="s">
        <v>12</v>
      </c>
      <c r="H58" s="7" t="s">
        <v>13</v>
      </c>
      <c r="I58" s="7" t="s">
        <v>7</v>
      </c>
      <c r="J58" s="11" t="s">
        <v>14</v>
      </c>
      <c r="K58" s="7" t="s">
        <v>11</v>
      </c>
      <c r="L58" s="7" t="s">
        <v>12</v>
      </c>
      <c r="M58" s="7" t="s">
        <v>13</v>
      </c>
      <c r="N58" s="7" t="s">
        <v>7</v>
      </c>
      <c r="O58" s="85"/>
      <c r="P58" s="71"/>
      <c r="Q58" s="71"/>
      <c r="R58" s="71"/>
    </row>
    <row r="59" spans="1:18" ht="15" x14ac:dyDescent="0.2">
      <c r="A59" s="13">
        <v>1</v>
      </c>
      <c r="B59" s="14" t="s">
        <v>159</v>
      </c>
      <c r="C59" s="15"/>
      <c r="D59" s="99">
        <v>50</v>
      </c>
      <c r="E59" s="16">
        <v>9.5</v>
      </c>
      <c r="F59" s="17">
        <f>IF(E59="", "", _xlfn.RANK.EQ(E59, E59:E64, 1))</f>
        <v>3</v>
      </c>
      <c r="G59" s="18">
        <f t="shared" ref="G59:G64" si="12">IF(OR(F59=1, F59=2, F59=3, F59=4, F59=5), E59, "")</f>
        <v>9.5</v>
      </c>
      <c r="H59" s="75">
        <f>IF(SUM(G59:G64)=0, "", SUM(G59:G64))</f>
        <v>47.699999999999996</v>
      </c>
      <c r="I59" s="78">
        <f>IF(ISERROR(_xlfn.RANK.EQ(H59, $H$5:$H$163, 1)), "", _xlfn.RANK.EQ(H59, $H$5:$H$163, 1))</f>
        <v>7</v>
      </c>
      <c r="J59" s="19">
        <v>197</v>
      </c>
      <c r="K59" s="17">
        <f>IF(J59="", "", _xlfn.RANK.EQ(J59, J59:J64, 0))</f>
        <v>5</v>
      </c>
      <c r="L59" s="20">
        <f t="shared" ref="L59:L64" si="13">IF(OR(K59=1, K59=2, K59=3, K59=4, K59=5), J59, "")</f>
        <v>197</v>
      </c>
      <c r="M59" s="75">
        <f>IF(SUM(L59:L64)=0, "", SUM(L59:L64))</f>
        <v>1023</v>
      </c>
      <c r="N59" s="78">
        <f>IF(ISERROR(_xlfn.RANK.EQ(M59, $M$5:$M$163, 0)), "", _xlfn.RANK.EQ(M59, $M$5:$M$163, 0))</f>
        <v>3</v>
      </c>
      <c r="O59" s="86"/>
      <c r="P59" s="78" t="str">
        <f>IF(ISERROR(_xlfn.RANK.EQ(O59, $O$5:$O$155, 1)), "", _xlfn.RANK.EQ(O59, $O$5:$O$155, 1))</f>
        <v/>
      </c>
      <c r="Q59" s="81">
        <f>I59+N59</f>
        <v>10</v>
      </c>
      <c r="R59" s="78">
        <f>IF(ISERROR(_xlfn.RANK.EQ(Q59, $Q$5:$Q$163, 1)), "", _xlfn.RANK.EQ(Q59, $Q$5:$Q$163, 1))</f>
        <v>4</v>
      </c>
    </row>
    <row r="60" spans="1:18" ht="15" x14ac:dyDescent="0.2">
      <c r="A60" s="13">
        <v>2</v>
      </c>
      <c r="B60" s="14" t="s">
        <v>160</v>
      </c>
      <c r="C60" s="15"/>
      <c r="D60" s="100"/>
      <c r="E60" s="16">
        <v>10</v>
      </c>
      <c r="F60" s="17">
        <f>IF(E60="", "", _xlfn.RANK.EQ(E60, E59:E64, 1))</f>
        <v>5</v>
      </c>
      <c r="G60" s="18">
        <f t="shared" si="12"/>
        <v>10</v>
      </c>
      <c r="H60" s="76"/>
      <c r="I60" s="79"/>
      <c r="J60" s="19">
        <v>212</v>
      </c>
      <c r="K60" s="17">
        <f>IF(J60="", "", _xlfn.RANK.EQ(J60, J59:J64, 0))</f>
        <v>1</v>
      </c>
      <c r="L60" s="20">
        <f t="shared" si="13"/>
        <v>212</v>
      </c>
      <c r="M60" s="76"/>
      <c r="N60" s="79"/>
      <c r="O60" s="87"/>
      <c r="P60" s="79"/>
      <c r="Q60" s="82"/>
      <c r="R60" s="79"/>
    </row>
    <row r="61" spans="1:18" ht="15" x14ac:dyDescent="0.2">
      <c r="A61" s="13">
        <v>3</v>
      </c>
      <c r="B61" s="14" t="s">
        <v>161</v>
      </c>
      <c r="C61" s="15"/>
      <c r="D61" s="100"/>
      <c r="E61" s="16">
        <v>9.1999999999999993</v>
      </c>
      <c r="F61" s="17">
        <f>IF(E61="", "", _xlfn.RANK.EQ(E61, E59:E64, 1))</f>
        <v>1</v>
      </c>
      <c r="G61" s="18">
        <f t="shared" si="12"/>
        <v>9.1999999999999993</v>
      </c>
      <c r="H61" s="76"/>
      <c r="I61" s="79"/>
      <c r="J61" s="19">
        <v>205</v>
      </c>
      <c r="K61" s="17">
        <f>IF(J61="", "", _xlfn.RANK.EQ(J61, J59:J64, 0))</f>
        <v>3</v>
      </c>
      <c r="L61" s="20">
        <f t="shared" si="13"/>
        <v>205</v>
      </c>
      <c r="M61" s="76"/>
      <c r="N61" s="79"/>
      <c r="O61" s="87"/>
      <c r="P61" s="79"/>
      <c r="Q61" s="82"/>
      <c r="R61" s="79"/>
    </row>
    <row r="62" spans="1:18" ht="15" x14ac:dyDescent="0.2">
      <c r="A62" s="13">
        <v>4</v>
      </c>
      <c r="B62" s="14" t="s">
        <v>162</v>
      </c>
      <c r="C62" s="15"/>
      <c r="D62" s="100"/>
      <c r="E62" s="16">
        <v>9.6</v>
      </c>
      <c r="F62" s="17">
        <f>IF(E62="", "", _xlfn.RANK.EQ(E62, E59:E64, 1))</f>
        <v>4</v>
      </c>
      <c r="G62" s="18">
        <f t="shared" si="12"/>
        <v>9.6</v>
      </c>
      <c r="H62" s="76"/>
      <c r="I62" s="79"/>
      <c r="J62" s="19">
        <v>210</v>
      </c>
      <c r="K62" s="17">
        <f>IF(J62="", "", _xlfn.RANK.EQ(J62, J59:J64, 0))</f>
        <v>2</v>
      </c>
      <c r="L62" s="20">
        <f t="shared" si="13"/>
        <v>210</v>
      </c>
      <c r="M62" s="76"/>
      <c r="N62" s="79"/>
      <c r="O62" s="87"/>
      <c r="P62" s="79"/>
      <c r="Q62" s="82"/>
      <c r="R62" s="79"/>
    </row>
    <row r="63" spans="1:18" ht="15" x14ac:dyDescent="0.2">
      <c r="A63" s="13">
        <v>5</v>
      </c>
      <c r="B63" s="14" t="s">
        <v>163</v>
      </c>
      <c r="C63" s="15"/>
      <c r="D63" s="100"/>
      <c r="E63" s="16">
        <v>9.4</v>
      </c>
      <c r="F63" s="17">
        <f>IF(E63="", "", _xlfn.RANK.EQ(E63, E59:E64, 1))</f>
        <v>2</v>
      </c>
      <c r="G63" s="18">
        <f t="shared" si="12"/>
        <v>9.4</v>
      </c>
      <c r="H63" s="76"/>
      <c r="I63" s="79"/>
      <c r="J63" s="19">
        <v>199</v>
      </c>
      <c r="K63" s="17">
        <f>IF(J63="", "", _xlfn.RANK.EQ(J63, J59:J64, 0))</f>
        <v>4</v>
      </c>
      <c r="L63" s="20">
        <f t="shared" si="13"/>
        <v>199</v>
      </c>
      <c r="M63" s="76"/>
      <c r="N63" s="79"/>
      <c r="O63" s="87"/>
      <c r="P63" s="79"/>
      <c r="Q63" s="82"/>
      <c r="R63" s="79"/>
    </row>
    <row r="64" spans="1:18" ht="15" x14ac:dyDescent="0.2">
      <c r="A64" s="13">
        <v>6</v>
      </c>
      <c r="B64" s="14" t="s">
        <v>164</v>
      </c>
      <c r="C64" s="15"/>
      <c r="D64" s="101"/>
      <c r="E64" s="16">
        <v>10.5</v>
      </c>
      <c r="F64" s="17">
        <f>IF(E64="", "", _xlfn.RANK.EQ(E64, E59:E64, 1))</f>
        <v>6</v>
      </c>
      <c r="G64" s="18" t="str">
        <f t="shared" si="12"/>
        <v/>
      </c>
      <c r="H64" s="77"/>
      <c r="I64" s="80"/>
      <c r="J64" s="19">
        <v>192</v>
      </c>
      <c r="K64" s="17">
        <f>IF(J64="", "", _xlfn.RANK.EQ(J64, J59:J64, 0))</f>
        <v>6</v>
      </c>
      <c r="L64" s="20" t="str">
        <f t="shared" si="13"/>
        <v/>
      </c>
      <c r="M64" s="77"/>
      <c r="N64" s="80"/>
      <c r="O64" s="88"/>
      <c r="P64" s="80"/>
      <c r="Q64" s="83"/>
      <c r="R64" s="80"/>
    </row>
    <row r="65" spans="1:18" ht="15" x14ac:dyDescent="0.2">
      <c r="A65" s="3"/>
      <c r="B65" s="4"/>
      <c r="C65" s="4"/>
      <c r="D65" s="4"/>
      <c r="E65" s="5"/>
      <c r="F65" s="6"/>
      <c r="G65" s="3"/>
      <c r="H65" s="3"/>
      <c r="I65" s="6"/>
      <c r="J65" s="5"/>
      <c r="K65" s="6"/>
      <c r="L65" s="3"/>
      <c r="M65" s="3"/>
      <c r="N65" s="6"/>
    </row>
    <row r="66" spans="1:18" ht="15" x14ac:dyDescent="0.2">
      <c r="A66" s="70" t="s">
        <v>1</v>
      </c>
      <c r="B66" s="89" t="s">
        <v>2</v>
      </c>
      <c r="C66" s="9"/>
      <c r="D66" s="89" t="s">
        <v>3</v>
      </c>
      <c r="E66" s="72" t="s">
        <v>4</v>
      </c>
      <c r="F66" s="73"/>
      <c r="G66" s="73"/>
      <c r="H66" s="73"/>
      <c r="I66" s="74"/>
      <c r="J66" s="72" t="s">
        <v>5</v>
      </c>
      <c r="K66" s="73"/>
      <c r="L66" s="73"/>
      <c r="M66" s="73"/>
      <c r="N66" s="74"/>
      <c r="O66" s="84" t="s">
        <v>6</v>
      </c>
      <c r="P66" s="70" t="s">
        <v>7</v>
      </c>
      <c r="Q66" s="70" t="s">
        <v>8</v>
      </c>
      <c r="R66" s="70" t="s">
        <v>9</v>
      </c>
    </row>
    <row r="67" spans="1:18" s="10" customFormat="1" ht="24" x14ac:dyDescent="0.2">
      <c r="A67" s="71"/>
      <c r="B67" s="90"/>
      <c r="C67" s="8"/>
      <c r="D67" s="90"/>
      <c r="E67" s="11" t="s">
        <v>10</v>
      </c>
      <c r="F67" s="7" t="s">
        <v>11</v>
      </c>
      <c r="G67" s="7" t="s">
        <v>12</v>
      </c>
      <c r="H67" s="7" t="s">
        <v>13</v>
      </c>
      <c r="I67" s="7" t="s">
        <v>7</v>
      </c>
      <c r="J67" s="11" t="s">
        <v>14</v>
      </c>
      <c r="K67" s="7" t="s">
        <v>11</v>
      </c>
      <c r="L67" s="7" t="s">
        <v>12</v>
      </c>
      <c r="M67" s="7" t="s">
        <v>13</v>
      </c>
      <c r="N67" s="7" t="s">
        <v>7</v>
      </c>
      <c r="O67" s="85"/>
      <c r="P67" s="71"/>
      <c r="Q67" s="71"/>
      <c r="R67" s="71"/>
    </row>
    <row r="68" spans="1:18" ht="15" x14ac:dyDescent="0.2">
      <c r="A68" s="13">
        <v>1</v>
      </c>
      <c r="B68" s="14" t="s">
        <v>165</v>
      </c>
      <c r="C68" s="15"/>
      <c r="D68" s="99">
        <v>17</v>
      </c>
      <c r="E68" s="16">
        <v>9.6999999999999993</v>
      </c>
      <c r="F68" s="17">
        <f>IF(E68="", "", _xlfn.RANK.EQ(E68, E68:E73, 1))</f>
        <v>2</v>
      </c>
      <c r="G68" s="18">
        <f t="shared" ref="G68:G73" si="14">IF(OR(F68=1, F68=2, F68=3, F68=4, F68=5), E68, "")</f>
        <v>9.6999999999999993</v>
      </c>
      <c r="H68" s="75">
        <f>IF(SUM(G68:G73)=0, "", SUM(G68:G73))</f>
        <v>49.1</v>
      </c>
      <c r="I68" s="78">
        <f>IF(ISERROR(_xlfn.RANK.EQ(H68, $H$5:$H$163, 1)), "", _xlfn.RANK.EQ(H68, $H$5:$H$163, 1))</f>
        <v>14</v>
      </c>
      <c r="J68" s="19">
        <v>189</v>
      </c>
      <c r="K68" s="17">
        <f>IF(J68="", "", _xlfn.RANK.EQ(J68, J68:J73, 0))</f>
        <v>2</v>
      </c>
      <c r="L68" s="20">
        <f t="shared" ref="L68:L73" si="15">IF(OR(K68=1, K68=2, K68=3, K68=4, K68=5), J68, "")</f>
        <v>189</v>
      </c>
      <c r="M68" s="75">
        <f>IF(SUM(L68:L73)=0, "", SUM(L68:L73))</f>
        <v>899</v>
      </c>
      <c r="N68" s="78">
        <f>IF(ISERROR(_xlfn.RANK.EQ(M68, $M$5:$M$163, 0)), "", _xlfn.RANK.EQ(M68, $M$5:$M$163, 0))</f>
        <v>15</v>
      </c>
      <c r="O68" s="86"/>
      <c r="P68" s="78" t="str">
        <f>IF(ISERROR(_xlfn.RANK.EQ(O68, $O$5:$O$155, 1)), "", _xlfn.RANK.EQ(O68, $O$5:$O$155, 1))</f>
        <v/>
      </c>
      <c r="Q68" s="81">
        <f>I68+N68</f>
        <v>29</v>
      </c>
      <c r="R68" s="78">
        <f>IF(ISERROR(_xlfn.RANK.EQ(Q68, $Q$5:$Q$163, 1)), "", _xlfn.RANK.EQ(Q68, $Q$5:$Q$163, 1))</f>
        <v>15</v>
      </c>
    </row>
    <row r="69" spans="1:18" ht="15" x14ac:dyDescent="0.2">
      <c r="A69" s="13">
        <v>2</v>
      </c>
      <c r="B69" s="14" t="s">
        <v>166</v>
      </c>
      <c r="C69" s="15"/>
      <c r="D69" s="100"/>
      <c r="E69" s="16">
        <v>9.8000000000000007</v>
      </c>
      <c r="F69" s="17">
        <f>IF(E69="", "", _xlfn.RANK.EQ(E69, E68:E73, 1))</f>
        <v>3</v>
      </c>
      <c r="G69" s="18">
        <f t="shared" si="14"/>
        <v>9.8000000000000007</v>
      </c>
      <c r="H69" s="76"/>
      <c r="I69" s="79"/>
      <c r="J69" s="19">
        <v>181</v>
      </c>
      <c r="K69" s="17">
        <f>IF(J69="", "", _xlfn.RANK.EQ(J69, J68:J73, 0))</f>
        <v>3</v>
      </c>
      <c r="L69" s="20">
        <f t="shared" si="15"/>
        <v>181</v>
      </c>
      <c r="M69" s="76"/>
      <c r="N69" s="79"/>
      <c r="O69" s="87"/>
      <c r="P69" s="79"/>
      <c r="Q69" s="82"/>
      <c r="R69" s="79"/>
    </row>
    <row r="70" spans="1:18" ht="15" x14ac:dyDescent="0.2">
      <c r="A70" s="13">
        <v>3</v>
      </c>
      <c r="B70" s="14" t="s">
        <v>167</v>
      </c>
      <c r="C70" s="15"/>
      <c r="D70" s="100"/>
      <c r="E70" s="16">
        <v>9.4</v>
      </c>
      <c r="F70" s="17">
        <f>IF(E70="", "", _xlfn.RANK.EQ(E70, E68:E73, 1))</f>
        <v>1</v>
      </c>
      <c r="G70" s="18">
        <f t="shared" si="14"/>
        <v>9.4</v>
      </c>
      <c r="H70" s="76"/>
      <c r="I70" s="79"/>
      <c r="J70" s="19">
        <v>196</v>
      </c>
      <c r="K70" s="17">
        <f>IF(J70="", "", _xlfn.RANK.EQ(J70, J68:J73, 0))</f>
        <v>1</v>
      </c>
      <c r="L70" s="20">
        <f t="shared" si="15"/>
        <v>196</v>
      </c>
      <c r="M70" s="76"/>
      <c r="N70" s="79"/>
      <c r="O70" s="87"/>
      <c r="P70" s="79"/>
      <c r="Q70" s="82"/>
      <c r="R70" s="79"/>
    </row>
    <row r="71" spans="1:18" ht="15" x14ac:dyDescent="0.2">
      <c r="A71" s="13">
        <v>4</v>
      </c>
      <c r="B71" s="14" t="s">
        <v>168</v>
      </c>
      <c r="C71" s="15"/>
      <c r="D71" s="100"/>
      <c r="E71" s="16">
        <v>10.6</v>
      </c>
      <c r="F71" s="17">
        <f>IF(E71="", "", _xlfn.RANK.EQ(E71, E68:E73, 1))</f>
        <v>6</v>
      </c>
      <c r="G71" s="18" t="str">
        <f t="shared" si="14"/>
        <v/>
      </c>
      <c r="H71" s="76"/>
      <c r="I71" s="79"/>
      <c r="J71" s="19">
        <v>153</v>
      </c>
      <c r="K71" s="17">
        <f>IF(J71="", "", _xlfn.RANK.EQ(J71, J68:J73, 0))</f>
        <v>6</v>
      </c>
      <c r="L71" s="20" t="str">
        <f t="shared" si="15"/>
        <v/>
      </c>
      <c r="M71" s="76"/>
      <c r="N71" s="79"/>
      <c r="O71" s="87"/>
      <c r="P71" s="79"/>
      <c r="Q71" s="82"/>
      <c r="R71" s="79"/>
    </row>
    <row r="72" spans="1:18" ht="15" x14ac:dyDescent="0.2">
      <c r="A72" s="13">
        <v>5</v>
      </c>
      <c r="B72" s="14" t="s">
        <v>169</v>
      </c>
      <c r="C72" s="15"/>
      <c r="D72" s="100"/>
      <c r="E72" s="16">
        <v>10.3</v>
      </c>
      <c r="F72" s="17">
        <f>IF(E72="", "", _xlfn.RANK.EQ(E72, E68:E73, 1))</f>
        <v>5</v>
      </c>
      <c r="G72" s="18">
        <f t="shared" si="14"/>
        <v>10.3</v>
      </c>
      <c r="H72" s="76"/>
      <c r="I72" s="79"/>
      <c r="J72" s="19">
        <v>165</v>
      </c>
      <c r="K72" s="17">
        <f>IF(J72="", "", _xlfn.RANK.EQ(J72, J68:J73, 0))</f>
        <v>5</v>
      </c>
      <c r="L72" s="20">
        <f t="shared" si="15"/>
        <v>165</v>
      </c>
      <c r="M72" s="76"/>
      <c r="N72" s="79"/>
      <c r="O72" s="87"/>
      <c r="P72" s="79"/>
      <c r="Q72" s="82"/>
      <c r="R72" s="79"/>
    </row>
    <row r="73" spans="1:18" ht="15" x14ac:dyDescent="0.2">
      <c r="A73" s="13">
        <v>6</v>
      </c>
      <c r="B73" s="14" t="s">
        <v>170</v>
      </c>
      <c r="C73" s="15"/>
      <c r="D73" s="101"/>
      <c r="E73" s="16">
        <v>9.9</v>
      </c>
      <c r="F73" s="17">
        <f>IF(E73="", "", _xlfn.RANK.EQ(E73, E68:E73, 1))</f>
        <v>4</v>
      </c>
      <c r="G73" s="18">
        <f t="shared" si="14"/>
        <v>9.9</v>
      </c>
      <c r="H73" s="77"/>
      <c r="I73" s="80"/>
      <c r="J73" s="19">
        <v>168</v>
      </c>
      <c r="K73" s="17">
        <f>IF(J73="", "", _xlfn.RANK.EQ(J73, J68:J73, 0))</f>
        <v>4</v>
      </c>
      <c r="L73" s="20">
        <f t="shared" si="15"/>
        <v>168</v>
      </c>
      <c r="M73" s="77"/>
      <c r="N73" s="80"/>
      <c r="O73" s="88"/>
      <c r="P73" s="80"/>
      <c r="Q73" s="83"/>
      <c r="R73" s="80"/>
    </row>
    <row r="74" spans="1:18" ht="15" x14ac:dyDescent="0.2">
      <c r="A74" s="3"/>
      <c r="B74" s="4"/>
      <c r="C74" s="4"/>
      <c r="D74" s="4"/>
      <c r="E74" s="5"/>
      <c r="F74" s="6"/>
      <c r="G74" s="3"/>
      <c r="H74" s="3"/>
      <c r="I74" s="6"/>
      <c r="J74" s="5"/>
      <c r="K74" s="6"/>
      <c r="L74" s="3"/>
      <c r="M74" s="3"/>
      <c r="N74" s="6"/>
    </row>
    <row r="75" spans="1:18" ht="15" x14ac:dyDescent="0.2">
      <c r="A75" s="70" t="s">
        <v>1</v>
      </c>
      <c r="B75" s="89" t="s">
        <v>2</v>
      </c>
      <c r="C75" s="9"/>
      <c r="D75" s="89" t="s">
        <v>3</v>
      </c>
      <c r="E75" s="72" t="s">
        <v>4</v>
      </c>
      <c r="F75" s="73"/>
      <c r="G75" s="73"/>
      <c r="H75" s="73"/>
      <c r="I75" s="74"/>
      <c r="J75" s="72" t="s">
        <v>5</v>
      </c>
      <c r="K75" s="73"/>
      <c r="L75" s="73"/>
      <c r="M75" s="73"/>
      <c r="N75" s="74"/>
      <c r="O75" s="84" t="s">
        <v>6</v>
      </c>
      <c r="P75" s="70" t="s">
        <v>7</v>
      </c>
      <c r="Q75" s="70" t="s">
        <v>8</v>
      </c>
      <c r="R75" s="70" t="s">
        <v>9</v>
      </c>
    </row>
    <row r="76" spans="1:18" s="10" customFormat="1" ht="24" x14ac:dyDescent="0.2">
      <c r="A76" s="71"/>
      <c r="B76" s="90"/>
      <c r="C76" s="8"/>
      <c r="D76" s="90"/>
      <c r="E76" s="11" t="s">
        <v>10</v>
      </c>
      <c r="F76" s="7" t="s">
        <v>11</v>
      </c>
      <c r="G76" s="7" t="s">
        <v>12</v>
      </c>
      <c r="H76" s="7" t="s">
        <v>13</v>
      </c>
      <c r="I76" s="7" t="s">
        <v>7</v>
      </c>
      <c r="J76" s="11" t="s">
        <v>14</v>
      </c>
      <c r="K76" s="7" t="s">
        <v>11</v>
      </c>
      <c r="L76" s="7" t="s">
        <v>12</v>
      </c>
      <c r="M76" s="7" t="s">
        <v>13</v>
      </c>
      <c r="N76" s="7" t="s">
        <v>7</v>
      </c>
      <c r="O76" s="85"/>
      <c r="P76" s="71"/>
      <c r="Q76" s="71"/>
      <c r="R76" s="71"/>
    </row>
    <row r="77" spans="1:18" ht="15" x14ac:dyDescent="0.2">
      <c r="A77" s="13">
        <v>1</v>
      </c>
      <c r="B77" s="14" t="s">
        <v>166</v>
      </c>
      <c r="C77" s="15"/>
      <c r="D77" s="99">
        <v>36</v>
      </c>
      <c r="E77" s="16">
        <v>9.4</v>
      </c>
      <c r="F77" s="17">
        <f>IF(E77="", "", _xlfn.RANK.EQ(E77, E77:E82, 1))</f>
        <v>1</v>
      </c>
      <c r="G77" s="18">
        <f t="shared" ref="G77:G82" si="16">IF(OR(F77=1, F77=2, F77=3, F77=4, F77=5), E77, "")</f>
        <v>9.4</v>
      </c>
      <c r="H77" s="75">
        <f>IF(SUM(G77:G82)=0, "", SUM(G77:G82))</f>
        <v>49.400000000000006</v>
      </c>
      <c r="I77" s="78">
        <f>IF(ISERROR(_xlfn.RANK.EQ(H77, $H$5:$H$163, 1)), "", _xlfn.RANK.EQ(H77, $H$5:$H$163, 1))</f>
        <v>15</v>
      </c>
      <c r="J77" s="19">
        <v>185</v>
      </c>
      <c r="K77" s="17">
        <f>IF(J77="", "", _xlfn.RANK.EQ(J77, J77:J82, 0))</f>
        <v>1</v>
      </c>
      <c r="L77" s="20">
        <f t="shared" ref="L77:L82" si="17">IF(OR(K77=1, K77=2, K77=3, K77=4, K77=5), J77, "")</f>
        <v>185</v>
      </c>
      <c r="M77" s="75">
        <f>IF(SUM(L77:L82)=0, "", SUM(L77:L82))</f>
        <v>884</v>
      </c>
      <c r="N77" s="78">
        <f>IF(ISERROR(_xlfn.RANK.EQ(M77, $M$5:$M$163, 0)), "", _xlfn.RANK.EQ(M77, $M$5:$M$163, 0))</f>
        <v>17</v>
      </c>
      <c r="O77" s="86"/>
      <c r="P77" s="78" t="str">
        <f>IF(ISERROR(_xlfn.RANK.EQ(O77, $O$5:$O$155, 1)), "", _xlfn.RANK.EQ(O77, $O$5:$O$155, 1))</f>
        <v/>
      </c>
      <c r="Q77" s="81">
        <f>I77+N77</f>
        <v>32</v>
      </c>
      <c r="R77" s="78">
        <f>IF(ISERROR(_xlfn.RANK.EQ(Q77, $Q$5:$Q$163, 1)), "", _xlfn.RANK.EQ(Q77, $Q$5:$Q$163, 1))</f>
        <v>16</v>
      </c>
    </row>
    <row r="78" spans="1:18" ht="15" x14ac:dyDescent="0.2">
      <c r="A78" s="13">
        <v>2</v>
      </c>
      <c r="B78" s="14" t="s">
        <v>171</v>
      </c>
      <c r="C78" s="15"/>
      <c r="D78" s="100"/>
      <c r="E78" s="16">
        <v>10.1</v>
      </c>
      <c r="F78" s="17">
        <f>IF(E78="", "", _xlfn.RANK.EQ(E78, E77:E82, 1))</f>
        <v>3</v>
      </c>
      <c r="G78" s="18">
        <f t="shared" si="16"/>
        <v>10.1</v>
      </c>
      <c r="H78" s="76"/>
      <c r="I78" s="79"/>
      <c r="J78" s="19">
        <v>166</v>
      </c>
      <c r="K78" s="17">
        <f>IF(J78="", "", _xlfn.RANK.EQ(J78, J77:J82, 0))</f>
        <v>6</v>
      </c>
      <c r="L78" s="20" t="str">
        <f t="shared" si="17"/>
        <v/>
      </c>
      <c r="M78" s="76"/>
      <c r="N78" s="79"/>
      <c r="O78" s="87"/>
      <c r="P78" s="79"/>
      <c r="Q78" s="82"/>
      <c r="R78" s="79"/>
    </row>
    <row r="79" spans="1:18" ht="15" x14ac:dyDescent="0.2">
      <c r="A79" s="13">
        <v>3</v>
      </c>
      <c r="B79" s="14" t="s">
        <v>172</v>
      </c>
      <c r="C79" s="15"/>
      <c r="D79" s="100"/>
      <c r="E79" s="16">
        <v>10.5</v>
      </c>
      <c r="F79" s="17">
        <f>IF(E79="", "", _xlfn.RANK.EQ(E79, E77:E82, 1))</f>
        <v>6</v>
      </c>
      <c r="G79" s="18" t="str">
        <f t="shared" si="16"/>
        <v/>
      </c>
      <c r="H79" s="76"/>
      <c r="I79" s="79"/>
      <c r="J79" s="19">
        <v>169</v>
      </c>
      <c r="K79" s="17">
        <f>IF(J79="", "", _xlfn.RANK.EQ(J79, J77:J82, 0))</f>
        <v>5</v>
      </c>
      <c r="L79" s="20">
        <f t="shared" si="17"/>
        <v>169</v>
      </c>
      <c r="M79" s="76"/>
      <c r="N79" s="79"/>
      <c r="O79" s="87"/>
      <c r="P79" s="79"/>
      <c r="Q79" s="82"/>
      <c r="R79" s="79"/>
    </row>
    <row r="80" spans="1:18" ht="15" x14ac:dyDescent="0.2">
      <c r="A80" s="13">
        <v>4</v>
      </c>
      <c r="B80" s="14" t="s">
        <v>173</v>
      </c>
      <c r="C80" s="15"/>
      <c r="D80" s="100"/>
      <c r="E80" s="16">
        <v>10.1</v>
      </c>
      <c r="F80" s="17">
        <f>IF(E80="", "", _xlfn.RANK.EQ(E80, E77:E82, 1))</f>
        <v>3</v>
      </c>
      <c r="G80" s="18">
        <f t="shared" si="16"/>
        <v>10.1</v>
      </c>
      <c r="H80" s="76"/>
      <c r="I80" s="79"/>
      <c r="J80" s="19">
        <v>178</v>
      </c>
      <c r="K80" s="17">
        <f>IF(J80="", "", _xlfn.RANK.EQ(J80, J77:J82, 0))</f>
        <v>2</v>
      </c>
      <c r="L80" s="20">
        <f t="shared" si="17"/>
        <v>178</v>
      </c>
      <c r="M80" s="76"/>
      <c r="N80" s="79"/>
      <c r="O80" s="87"/>
      <c r="P80" s="79"/>
      <c r="Q80" s="82"/>
      <c r="R80" s="79"/>
    </row>
    <row r="81" spans="1:18" ht="15" x14ac:dyDescent="0.2">
      <c r="A81" s="13">
        <v>5</v>
      </c>
      <c r="B81" s="14" t="s">
        <v>174</v>
      </c>
      <c r="C81" s="15"/>
      <c r="D81" s="100"/>
      <c r="E81" s="16">
        <v>9.6</v>
      </c>
      <c r="F81" s="17">
        <f>IF(E81="", "", _xlfn.RANK.EQ(E81, E77:E82, 1))</f>
        <v>2</v>
      </c>
      <c r="G81" s="18">
        <f t="shared" si="16"/>
        <v>9.6</v>
      </c>
      <c r="H81" s="76"/>
      <c r="I81" s="79"/>
      <c r="J81" s="19">
        <v>178</v>
      </c>
      <c r="K81" s="17">
        <f>IF(J81="", "", _xlfn.RANK.EQ(J81, J77:J82, 0))</f>
        <v>2</v>
      </c>
      <c r="L81" s="20">
        <f t="shared" si="17"/>
        <v>178</v>
      </c>
      <c r="M81" s="76"/>
      <c r="N81" s="79"/>
      <c r="O81" s="87"/>
      <c r="P81" s="79"/>
      <c r="Q81" s="82"/>
      <c r="R81" s="79"/>
    </row>
    <row r="82" spans="1:18" ht="15" x14ac:dyDescent="0.2">
      <c r="A82" s="13">
        <v>6</v>
      </c>
      <c r="B82" s="14" t="s">
        <v>175</v>
      </c>
      <c r="C82" s="15"/>
      <c r="D82" s="101"/>
      <c r="E82" s="16">
        <v>10.199999999999999</v>
      </c>
      <c r="F82" s="17">
        <f>IF(E82="", "", _xlfn.RANK.EQ(E82, E77:E82, 1))</f>
        <v>5</v>
      </c>
      <c r="G82" s="18">
        <f t="shared" si="16"/>
        <v>10.199999999999999</v>
      </c>
      <c r="H82" s="77"/>
      <c r="I82" s="80"/>
      <c r="J82" s="19">
        <v>174</v>
      </c>
      <c r="K82" s="17">
        <f>IF(J82="", "", _xlfn.RANK.EQ(J82, J77:J82, 0))</f>
        <v>4</v>
      </c>
      <c r="L82" s="20">
        <f t="shared" si="17"/>
        <v>174</v>
      </c>
      <c r="M82" s="77"/>
      <c r="N82" s="80"/>
      <c r="O82" s="88"/>
      <c r="P82" s="80"/>
      <c r="Q82" s="83"/>
      <c r="R82" s="80"/>
    </row>
    <row r="83" spans="1:18" ht="15" x14ac:dyDescent="0.2">
      <c r="A83" s="3"/>
      <c r="B83" s="4"/>
      <c r="C83" s="4"/>
      <c r="D83" s="4"/>
      <c r="E83" s="5"/>
      <c r="F83" s="6"/>
      <c r="G83" s="3"/>
      <c r="H83" s="3"/>
      <c r="I83" s="6"/>
      <c r="J83" s="5"/>
      <c r="K83" s="6"/>
      <c r="L83" s="3"/>
      <c r="M83" s="3"/>
      <c r="N83" s="6"/>
    </row>
    <row r="84" spans="1:18" ht="15" x14ac:dyDescent="0.2">
      <c r="A84" s="70" t="s">
        <v>1</v>
      </c>
      <c r="B84" s="89" t="s">
        <v>2</v>
      </c>
      <c r="C84" s="9"/>
      <c r="D84" s="89" t="s">
        <v>3</v>
      </c>
      <c r="E84" s="72" t="s">
        <v>4</v>
      </c>
      <c r="F84" s="73"/>
      <c r="G84" s="73"/>
      <c r="H84" s="73"/>
      <c r="I84" s="74"/>
      <c r="J84" s="72" t="s">
        <v>5</v>
      </c>
      <c r="K84" s="73"/>
      <c r="L84" s="73"/>
      <c r="M84" s="73"/>
      <c r="N84" s="74"/>
      <c r="O84" s="84" t="s">
        <v>6</v>
      </c>
      <c r="P84" s="70" t="s">
        <v>7</v>
      </c>
      <c r="Q84" s="70" t="s">
        <v>8</v>
      </c>
      <c r="R84" s="70" t="s">
        <v>9</v>
      </c>
    </row>
    <row r="85" spans="1:18" s="10" customFormat="1" ht="24" x14ac:dyDescent="0.2">
      <c r="A85" s="71"/>
      <c r="B85" s="90"/>
      <c r="C85" s="8"/>
      <c r="D85" s="90"/>
      <c r="E85" s="11" t="s">
        <v>10</v>
      </c>
      <c r="F85" s="7" t="s">
        <v>11</v>
      </c>
      <c r="G85" s="7" t="s">
        <v>12</v>
      </c>
      <c r="H85" s="7" t="s">
        <v>13</v>
      </c>
      <c r="I85" s="7" t="s">
        <v>7</v>
      </c>
      <c r="J85" s="11" t="s">
        <v>14</v>
      </c>
      <c r="K85" s="7" t="s">
        <v>11</v>
      </c>
      <c r="L85" s="7" t="s">
        <v>12</v>
      </c>
      <c r="M85" s="7" t="s">
        <v>13</v>
      </c>
      <c r="N85" s="7" t="s">
        <v>7</v>
      </c>
      <c r="O85" s="85"/>
      <c r="P85" s="71"/>
      <c r="Q85" s="71"/>
      <c r="R85" s="71"/>
    </row>
    <row r="86" spans="1:18" ht="15" x14ac:dyDescent="0.2">
      <c r="A86" s="13">
        <v>1</v>
      </c>
      <c r="B86" s="14" t="s">
        <v>176</v>
      </c>
      <c r="C86" s="15"/>
      <c r="D86" s="99">
        <v>41</v>
      </c>
      <c r="E86" s="16">
        <v>10.4</v>
      </c>
      <c r="F86" s="17">
        <f>IF(E86="", "", _xlfn.RANK.EQ(E86, E86:E91, 1))</f>
        <v>3</v>
      </c>
      <c r="G86" s="18">
        <f t="shared" ref="G86:G91" si="18">IF(OR(F86=1, F86=2, F86=3, F86=4, F86=5), E86, "")</f>
        <v>10.4</v>
      </c>
      <c r="H86" s="75">
        <f>IF(SUM(G86:G91)=0, "", SUM(G86:G91))</f>
        <v>52</v>
      </c>
      <c r="I86" s="78">
        <f>IF(ISERROR(_xlfn.RANK.EQ(H86, $H$5:$H$163, 1)), "", _xlfn.RANK.EQ(H86, $H$5:$H$163, 1))</f>
        <v>18</v>
      </c>
      <c r="J86" s="19">
        <v>182</v>
      </c>
      <c r="K86" s="17">
        <f>IF(J86="", "", _xlfn.RANK.EQ(J86, J86:J91, 0))</f>
        <v>2</v>
      </c>
      <c r="L86" s="20">
        <f t="shared" ref="L86:L91" si="19">IF(OR(K86=1, K86=2, K86=3, K86=4, K86=5), J86, "")</f>
        <v>182</v>
      </c>
      <c r="M86" s="75">
        <f>IF(SUM(L86:L91)=0, "", SUM(L86:L91))</f>
        <v>893</v>
      </c>
      <c r="N86" s="78">
        <f>IF(ISERROR(_xlfn.RANK.EQ(M86, $M$5:$M$163, 0)), "", _xlfn.RANK.EQ(M86, $M$5:$M$163, 0))</f>
        <v>16</v>
      </c>
      <c r="O86" s="86"/>
      <c r="P86" s="78" t="str">
        <f>IF(ISERROR(_xlfn.RANK.EQ(O86, $O$5:$O$155, 1)), "", _xlfn.RANK.EQ(O86, $O$5:$O$155, 1))</f>
        <v/>
      </c>
      <c r="Q86" s="81">
        <f>I86+N86</f>
        <v>34</v>
      </c>
      <c r="R86" s="78">
        <f>IF(ISERROR(_xlfn.RANK.EQ(Q86, $Q$5:$Q$163, 1)), "", _xlfn.RANK.EQ(Q86, $Q$5:$Q$163, 1))</f>
        <v>17</v>
      </c>
    </row>
    <row r="87" spans="1:18" ht="15" x14ac:dyDescent="0.2">
      <c r="A87" s="13">
        <v>2</v>
      </c>
      <c r="B87" s="14" t="s">
        <v>177</v>
      </c>
      <c r="C87" s="15"/>
      <c r="D87" s="100"/>
      <c r="E87" s="16">
        <v>10.4</v>
      </c>
      <c r="F87" s="17">
        <f>IF(E87="", "", _xlfn.RANK.EQ(E87, E86:E91, 1))</f>
        <v>3</v>
      </c>
      <c r="G87" s="18">
        <f t="shared" si="18"/>
        <v>10.4</v>
      </c>
      <c r="H87" s="76"/>
      <c r="I87" s="79"/>
      <c r="J87" s="19">
        <v>205</v>
      </c>
      <c r="K87" s="17">
        <f>IF(J87="", "", _xlfn.RANK.EQ(J87, J86:J91, 0))</f>
        <v>1</v>
      </c>
      <c r="L87" s="20">
        <f t="shared" si="19"/>
        <v>205</v>
      </c>
      <c r="M87" s="76"/>
      <c r="N87" s="79"/>
      <c r="O87" s="87"/>
      <c r="P87" s="79"/>
      <c r="Q87" s="82"/>
      <c r="R87" s="79"/>
    </row>
    <row r="88" spans="1:18" ht="15" x14ac:dyDescent="0.2">
      <c r="A88" s="13">
        <v>3</v>
      </c>
      <c r="B88" s="14" t="s">
        <v>178</v>
      </c>
      <c r="C88" s="15"/>
      <c r="D88" s="100"/>
      <c r="E88" s="16">
        <v>10.199999999999999</v>
      </c>
      <c r="F88" s="17">
        <f>IF(E88="", "", _xlfn.RANK.EQ(E88, E86:E91, 1))</f>
        <v>2</v>
      </c>
      <c r="G88" s="18">
        <f t="shared" si="18"/>
        <v>10.199999999999999</v>
      </c>
      <c r="H88" s="76"/>
      <c r="I88" s="79"/>
      <c r="J88" s="19">
        <v>166</v>
      </c>
      <c r="K88" s="17">
        <f>IF(J88="", "", _xlfn.RANK.EQ(J88, J86:J91, 0))</f>
        <v>5</v>
      </c>
      <c r="L88" s="20">
        <f t="shared" si="19"/>
        <v>166</v>
      </c>
      <c r="M88" s="76"/>
      <c r="N88" s="79"/>
      <c r="O88" s="87"/>
      <c r="P88" s="79"/>
      <c r="Q88" s="82"/>
      <c r="R88" s="79"/>
    </row>
    <row r="89" spans="1:18" ht="15" x14ac:dyDescent="0.2">
      <c r="A89" s="13">
        <v>4</v>
      </c>
      <c r="B89" s="14" t="s">
        <v>179</v>
      </c>
      <c r="C89" s="15"/>
      <c r="D89" s="100"/>
      <c r="E89" s="16">
        <v>11.3</v>
      </c>
      <c r="F89" s="17">
        <f>IF(E89="", "", _xlfn.RANK.EQ(E89, E86:E91, 1))</f>
        <v>6</v>
      </c>
      <c r="G89" s="18" t="str">
        <f t="shared" si="18"/>
        <v/>
      </c>
      <c r="H89" s="76"/>
      <c r="I89" s="79"/>
      <c r="J89" s="19">
        <v>164</v>
      </c>
      <c r="K89" s="17">
        <f>IF(J89="", "", _xlfn.RANK.EQ(J89, J86:J91, 0))</f>
        <v>6</v>
      </c>
      <c r="L89" s="20" t="str">
        <f t="shared" si="19"/>
        <v/>
      </c>
      <c r="M89" s="76"/>
      <c r="N89" s="79"/>
      <c r="O89" s="87"/>
      <c r="P89" s="79"/>
      <c r="Q89" s="82"/>
      <c r="R89" s="79"/>
    </row>
    <row r="90" spans="1:18" ht="15" x14ac:dyDescent="0.2">
      <c r="A90" s="13">
        <v>5</v>
      </c>
      <c r="B90" s="14" t="s">
        <v>180</v>
      </c>
      <c r="C90" s="15"/>
      <c r="D90" s="100"/>
      <c r="E90" s="16">
        <v>10.9</v>
      </c>
      <c r="F90" s="17">
        <f>IF(E90="", "", _xlfn.RANK.EQ(E90, E86:E91, 1))</f>
        <v>5</v>
      </c>
      <c r="G90" s="18">
        <f t="shared" si="18"/>
        <v>10.9</v>
      </c>
      <c r="H90" s="76"/>
      <c r="I90" s="79"/>
      <c r="J90" s="19">
        <v>170</v>
      </c>
      <c r="K90" s="17">
        <f>IF(J90="", "", _xlfn.RANK.EQ(J90, J86:J91, 0))</f>
        <v>3</v>
      </c>
      <c r="L90" s="20">
        <f t="shared" si="19"/>
        <v>170</v>
      </c>
      <c r="M90" s="76"/>
      <c r="N90" s="79"/>
      <c r="O90" s="87"/>
      <c r="P90" s="79"/>
      <c r="Q90" s="82"/>
      <c r="R90" s="79"/>
    </row>
    <row r="91" spans="1:18" ht="15" x14ac:dyDescent="0.2">
      <c r="A91" s="13">
        <v>6</v>
      </c>
      <c r="B91" s="14" t="s">
        <v>181</v>
      </c>
      <c r="C91" s="15"/>
      <c r="D91" s="101"/>
      <c r="E91" s="16">
        <v>10.1</v>
      </c>
      <c r="F91" s="17">
        <f>IF(E91="", "", _xlfn.RANK.EQ(E91, E86:E91, 1))</f>
        <v>1</v>
      </c>
      <c r="G91" s="18">
        <f t="shared" si="18"/>
        <v>10.1</v>
      </c>
      <c r="H91" s="77"/>
      <c r="I91" s="80"/>
      <c r="J91" s="19">
        <v>170</v>
      </c>
      <c r="K91" s="17">
        <f>IF(J91="", "", _xlfn.RANK.EQ(J91, J86:J91, 0))</f>
        <v>3</v>
      </c>
      <c r="L91" s="20">
        <f t="shared" si="19"/>
        <v>170</v>
      </c>
      <c r="M91" s="77"/>
      <c r="N91" s="80"/>
      <c r="O91" s="88"/>
      <c r="P91" s="80"/>
      <c r="Q91" s="83"/>
      <c r="R91" s="80"/>
    </row>
    <row r="92" spans="1:18" ht="15" x14ac:dyDescent="0.2">
      <c r="A92" s="3"/>
      <c r="B92" s="4"/>
      <c r="C92" s="4"/>
      <c r="D92" s="4"/>
      <c r="E92" s="5"/>
      <c r="F92" s="6"/>
      <c r="G92" s="3"/>
      <c r="H92" s="3"/>
      <c r="I92" s="6"/>
      <c r="J92" s="5"/>
      <c r="K92" s="6"/>
      <c r="L92" s="3"/>
      <c r="M92" s="3"/>
      <c r="N92" s="6"/>
    </row>
    <row r="93" spans="1:18" ht="15" x14ac:dyDescent="0.2">
      <c r="A93" s="70" t="s">
        <v>1</v>
      </c>
      <c r="B93" s="89" t="s">
        <v>2</v>
      </c>
      <c r="C93" s="9"/>
      <c r="D93" s="89" t="s">
        <v>3</v>
      </c>
      <c r="E93" s="72" t="s">
        <v>4</v>
      </c>
      <c r="F93" s="73"/>
      <c r="G93" s="73"/>
      <c r="H93" s="73"/>
      <c r="I93" s="74"/>
      <c r="J93" s="72" t="s">
        <v>5</v>
      </c>
      <c r="K93" s="73"/>
      <c r="L93" s="73"/>
      <c r="M93" s="73"/>
      <c r="N93" s="74"/>
      <c r="O93" s="84" t="s">
        <v>6</v>
      </c>
      <c r="P93" s="70" t="s">
        <v>7</v>
      </c>
      <c r="Q93" s="70" t="s">
        <v>8</v>
      </c>
      <c r="R93" s="70" t="s">
        <v>9</v>
      </c>
    </row>
    <row r="94" spans="1:18" s="10" customFormat="1" ht="24" x14ac:dyDescent="0.2">
      <c r="A94" s="71"/>
      <c r="B94" s="90"/>
      <c r="C94" s="8"/>
      <c r="D94" s="90"/>
      <c r="E94" s="11" t="s">
        <v>10</v>
      </c>
      <c r="F94" s="7" t="s">
        <v>11</v>
      </c>
      <c r="G94" s="7" t="s">
        <v>12</v>
      </c>
      <c r="H94" s="7" t="s">
        <v>13</v>
      </c>
      <c r="I94" s="7" t="s">
        <v>7</v>
      </c>
      <c r="J94" s="11" t="s">
        <v>14</v>
      </c>
      <c r="K94" s="7" t="s">
        <v>11</v>
      </c>
      <c r="L94" s="7" t="s">
        <v>12</v>
      </c>
      <c r="M94" s="7" t="s">
        <v>13</v>
      </c>
      <c r="N94" s="7" t="s">
        <v>7</v>
      </c>
      <c r="O94" s="85"/>
      <c r="P94" s="71"/>
      <c r="Q94" s="71"/>
      <c r="R94" s="71"/>
    </row>
    <row r="95" spans="1:18" ht="15" x14ac:dyDescent="0.2">
      <c r="A95" s="13">
        <v>1</v>
      </c>
      <c r="B95" s="14" t="s">
        <v>182</v>
      </c>
      <c r="C95" s="15"/>
      <c r="D95" s="99">
        <v>12</v>
      </c>
      <c r="E95" s="16">
        <v>8.8000000000000007</v>
      </c>
      <c r="F95" s="17">
        <f>IF(E95="", "", _xlfn.RANK.EQ(E95, E95:E100, 1))</f>
        <v>1</v>
      </c>
      <c r="G95" s="18">
        <f t="shared" ref="G95:G100" si="20">IF(OR(F95=1, F95=2, F95=3, F95=4, F95=5), E95, "")</f>
        <v>8.8000000000000007</v>
      </c>
      <c r="H95" s="75">
        <f>IF(SUM(G95:G100)=0, "", SUM(G95:G100))</f>
        <v>46.4</v>
      </c>
      <c r="I95" s="78">
        <f>IF(ISERROR(_xlfn.RANK.EQ(H95, $H$5:$H$163, 1)), "", _xlfn.RANK.EQ(H95, $H$5:$H$163, 1))</f>
        <v>4</v>
      </c>
      <c r="J95" s="19">
        <v>205</v>
      </c>
      <c r="K95" s="17">
        <f>IF(J95="", "", _xlfn.RANK.EQ(J95, J95:J100, 0))</f>
        <v>3</v>
      </c>
      <c r="L95" s="20">
        <f t="shared" ref="L95:L100" si="21">IF(OR(K95=1, K95=2, K95=3, K95=4, K95=5), J95, "")</f>
        <v>205</v>
      </c>
      <c r="M95" s="75">
        <f>IF(SUM(L95:L100)=0, "", SUM(L95:L100))</f>
        <v>1038</v>
      </c>
      <c r="N95" s="78">
        <f>IF(ISERROR(_xlfn.RANK.EQ(M95, $M$5:$M$163, 0)), "", _xlfn.RANK.EQ(M95, $M$5:$M$163, 0))</f>
        <v>2</v>
      </c>
      <c r="O95" s="86"/>
      <c r="P95" s="78" t="str">
        <f>IF(ISERROR(_xlfn.RANK.EQ(O95, $O$5:$O$155, 1)), "", _xlfn.RANK.EQ(O95, $O$5:$O$155, 1))</f>
        <v/>
      </c>
      <c r="Q95" s="81">
        <f>I95+N95</f>
        <v>6</v>
      </c>
      <c r="R95" s="78">
        <f>IF(ISERROR(_xlfn.RANK.EQ(Q95, $Q$5:$Q$163, 1)), "", _xlfn.RANK.EQ(Q95, $Q$5:$Q$163, 1))</f>
        <v>2</v>
      </c>
    </row>
    <row r="96" spans="1:18" ht="15" x14ac:dyDescent="0.2">
      <c r="A96" s="13">
        <v>2</v>
      </c>
      <c r="B96" s="14" t="s">
        <v>183</v>
      </c>
      <c r="C96" s="15"/>
      <c r="D96" s="100"/>
      <c r="E96" s="16">
        <v>10</v>
      </c>
      <c r="F96" s="17">
        <f>IF(E96="", "", _xlfn.RANK.EQ(E96, E95:E100, 1))</f>
        <v>6</v>
      </c>
      <c r="G96" s="18" t="str">
        <f t="shared" si="20"/>
        <v/>
      </c>
      <c r="H96" s="76"/>
      <c r="I96" s="79"/>
      <c r="J96" s="19">
        <v>189</v>
      </c>
      <c r="K96" s="17">
        <f>IF(J96="", "", _xlfn.RANK.EQ(J96, J95:J100, 0))</f>
        <v>6</v>
      </c>
      <c r="L96" s="20" t="str">
        <f t="shared" si="21"/>
        <v/>
      </c>
      <c r="M96" s="76"/>
      <c r="N96" s="79"/>
      <c r="O96" s="87"/>
      <c r="P96" s="79"/>
      <c r="Q96" s="82"/>
      <c r="R96" s="79"/>
    </row>
    <row r="97" spans="1:18" ht="15" x14ac:dyDescent="0.2">
      <c r="A97" s="13">
        <v>3</v>
      </c>
      <c r="B97" s="14" t="s">
        <v>184</v>
      </c>
      <c r="C97" s="15"/>
      <c r="D97" s="100"/>
      <c r="E97" s="16">
        <v>9.5</v>
      </c>
      <c r="F97" s="17">
        <f>IF(E97="", "", _xlfn.RANK.EQ(E97, E95:E100, 1))</f>
        <v>4</v>
      </c>
      <c r="G97" s="18">
        <f t="shared" si="20"/>
        <v>9.5</v>
      </c>
      <c r="H97" s="76"/>
      <c r="I97" s="79"/>
      <c r="J97" s="19">
        <v>212</v>
      </c>
      <c r="K97" s="17">
        <f>IF(J97="", "", _xlfn.RANK.EQ(J97, J95:J100, 0))</f>
        <v>2</v>
      </c>
      <c r="L97" s="20">
        <f t="shared" si="21"/>
        <v>212</v>
      </c>
      <c r="M97" s="76"/>
      <c r="N97" s="79"/>
      <c r="O97" s="87"/>
      <c r="P97" s="79"/>
      <c r="Q97" s="82"/>
      <c r="R97" s="79"/>
    </row>
    <row r="98" spans="1:18" ht="15" x14ac:dyDescent="0.2">
      <c r="A98" s="13">
        <v>4</v>
      </c>
      <c r="B98" s="14" t="s">
        <v>185</v>
      </c>
      <c r="C98" s="15"/>
      <c r="D98" s="100"/>
      <c r="E98" s="16">
        <v>9.8000000000000007</v>
      </c>
      <c r="F98" s="17">
        <f>IF(E98="", "", _xlfn.RANK.EQ(E98, E95:E100, 1))</f>
        <v>5</v>
      </c>
      <c r="G98" s="18">
        <f t="shared" si="20"/>
        <v>9.8000000000000007</v>
      </c>
      <c r="H98" s="76"/>
      <c r="I98" s="79"/>
      <c r="J98" s="19">
        <v>202</v>
      </c>
      <c r="K98" s="17">
        <f>IF(J98="", "", _xlfn.RANK.EQ(J98, J95:J100, 0))</f>
        <v>5</v>
      </c>
      <c r="L98" s="20">
        <f t="shared" si="21"/>
        <v>202</v>
      </c>
      <c r="M98" s="76"/>
      <c r="N98" s="79"/>
      <c r="O98" s="87"/>
      <c r="P98" s="79"/>
      <c r="Q98" s="82"/>
      <c r="R98" s="79"/>
    </row>
    <row r="99" spans="1:18" ht="15" x14ac:dyDescent="0.2">
      <c r="A99" s="13">
        <v>5</v>
      </c>
      <c r="B99" s="14" t="s">
        <v>186</v>
      </c>
      <c r="C99" s="15"/>
      <c r="D99" s="100"/>
      <c r="E99" s="16">
        <v>8.9</v>
      </c>
      <c r="F99" s="17">
        <f>IF(E99="", "", _xlfn.RANK.EQ(E99, E95:E100, 1))</f>
        <v>2</v>
      </c>
      <c r="G99" s="18">
        <f t="shared" si="20"/>
        <v>8.9</v>
      </c>
      <c r="H99" s="76"/>
      <c r="I99" s="79"/>
      <c r="J99" s="19">
        <v>216</v>
      </c>
      <c r="K99" s="17">
        <f>IF(J99="", "", _xlfn.RANK.EQ(J99, J95:J100, 0))</f>
        <v>1</v>
      </c>
      <c r="L99" s="20">
        <f t="shared" si="21"/>
        <v>216</v>
      </c>
      <c r="M99" s="76"/>
      <c r="N99" s="79"/>
      <c r="O99" s="87"/>
      <c r="P99" s="79"/>
      <c r="Q99" s="82"/>
      <c r="R99" s="79"/>
    </row>
    <row r="100" spans="1:18" ht="15" x14ac:dyDescent="0.2">
      <c r="A100" s="13">
        <v>6</v>
      </c>
      <c r="B100" s="14" t="s">
        <v>187</v>
      </c>
      <c r="C100" s="15"/>
      <c r="D100" s="101"/>
      <c r="E100" s="16">
        <v>9.4</v>
      </c>
      <c r="F100" s="17">
        <f>IF(E100="", "", _xlfn.RANK.EQ(E100, E95:E100, 1))</f>
        <v>3</v>
      </c>
      <c r="G100" s="18">
        <f t="shared" si="20"/>
        <v>9.4</v>
      </c>
      <c r="H100" s="77"/>
      <c r="I100" s="80"/>
      <c r="J100" s="19">
        <v>203</v>
      </c>
      <c r="K100" s="17">
        <f>IF(J100="", "", _xlfn.RANK.EQ(J100, J95:J100, 0))</f>
        <v>4</v>
      </c>
      <c r="L100" s="20">
        <f t="shared" si="21"/>
        <v>203</v>
      </c>
      <c r="M100" s="77"/>
      <c r="N100" s="80"/>
      <c r="O100" s="88"/>
      <c r="P100" s="80"/>
      <c r="Q100" s="83"/>
      <c r="R100" s="80"/>
    </row>
    <row r="101" spans="1:18" ht="15" x14ac:dyDescent="0.2">
      <c r="A101" s="3"/>
      <c r="B101" s="4"/>
      <c r="C101" s="4"/>
      <c r="D101" s="4"/>
      <c r="E101" s="5"/>
      <c r="F101" s="6"/>
      <c r="G101" s="3"/>
      <c r="H101" s="3"/>
      <c r="I101" s="6"/>
      <c r="J101" s="5"/>
      <c r="K101" s="6"/>
      <c r="L101" s="3"/>
      <c r="M101" s="3"/>
      <c r="N101" s="6"/>
    </row>
    <row r="102" spans="1:18" ht="15" x14ac:dyDescent="0.2">
      <c r="A102" s="70" t="s">
        <v>1</v>
      </c>
      <c r="B102" s="89" t="s">
        <v>2</v>
      </c>
      <c r="C102" s="9"/>
      <c r="D102" s="89" t="s">
        <v>3</v>
      </c>
      <c r="E102" s="72" t="s">
        <v>4</v>
      </c>
      <c r="F102" s="73"/>
      <c r="G102" s="73"/>
      <c r="H102" s="73"/>
      <c r="I102" s="74"/>
      <c r="J102" s="72" t="s">
        <v>5</v>
      </c>
      <c r="K102" s="73"/>
      <c r="L102" s="73"/>
      <c r="M102" s="73"/>
      <c r="N102" s="74"/>
      <c r="O102" s="84" t="s">
        <v>6</v>
      </c>
      <c r="P102" s="70" t="s">
        <v>7</v>
      </c>
      <c r="Q102" s="70" t="s">
        <v>8</v>
      </c>
      <c r="R102" s="70" t="s">
        <v>9</v>
      </c>
    </row>
    <row r="103" spans="1:18" s="10" customFormat="1" ht="24" x14ac:dyDescent="0.2">
      <c r="A103" s="71"/>
      <c r="B103" s="90"/>
      <c r="C103" s="8"/>
      <c r="D103" s="90"/>
      <c r="E103" s="11" t="s">
        <v>10</v>
      </c>
      <c r="F103" s="7" t="s">
        <v>11</v>
      </c>
      <c r="G103" s="7" t="s">
        <v>12</v>
      </c>
      <c r="H103" s="7" t="s">
        <v>13</v>
      </c>
      <c r="I103" s="7" t="s">
        <v>7</v>
      </c>
      <c r="J103" s="11" t="s">
        <v>14</v>
      </c>
      <c r="K103" s="7" t="s">
        <v>11</v>
      </c>
      <c r="L103" s="7" t="s">
        <v>12</v>
      </c>
      <c r="M103" s="7" t="s">
        <v>13</v>
      </c>
      <c r="N103" s="7" t="s">
        <v>7</v>
      </c>
      <c r="O103" s="85"/>
      <c r="P103" s="71"/>
      <c r="Q103" s="71"/>
      <c r="R103" s="71"/>
    </row>
    <row r="104" spans="1:18" ht="15" x14ac:dyDescent="0.2">
      <c r="A104" s="13">
        <v>1</v>
      </c>
      <c r="B104" s="14" t="s">
        <v>188</v>
      </c>
      <c r="C104" s="15"/>
      <c r="D104" s="99">
        <v>7</v>
      </c>
      <c r="E104" s="16">
        <v>10.3</v>
      </c>
      <c r="F104" s="17">
        <f>IF(E104="", "", _xlfn.RANK.EQ(E104, E104:E109, 1))</f>
        <v>5</v>
      </c>
      <c r="G104" s="18"/>
      <c r="H104" s="75">
        <f>IF(SUM(G104:G109)=0, "", SUM(G104:G109))</f>
        <v>49</v>
      </c>
      <c r="I104" s="78">
        <f>IF(ISERROR(_xlfn.RANK.EQ(H104, $H$5:$H$163, 1)), "", _xlfn.RANK.EQ(H104, $H$5:$H$163, 1))</f>
        <v>12</v>
      </c>
      <c r="J104" s="19">
        <v>176</v>
      </c>
      <c r="K104" s="17">
        <f>IF(J104="", "", _xlfn.RANK.EQ(J104, J104:J109, 0))</f>
        <v>4</v>
      </c>
      <c r="L104" s="20">
        <f t="shared" ref="L104:L109" si="22">IF(OR(K104=1, K104=2, K104=3, K104=4, K104=5), J104, "")</f>
        <v>176</v>
      </c>
      <c r="M104" s="75">
        <f>IF(SUM(L104:L109)=0, "", SUM(L104:L109))</f>
        <v>934</v>
      </c>
      <c r="N104" s="78">
        <f>IF(ISERROR(_xlfn.RANK.EQ(M104, $M$5:$M$163, 0)), "", _xlfn.RANK.EQ(M104, $M$5:$M$163, 0))</f>
        <v>13</v>
      </c>
      <c r="O104" s="86"/>
      <c r="P104" s="78" t="str">
        <f>IF(ISERROR(_xlfn.RANK.EQ(O104, $O$5:$O$155, 1)), "", _xlfn.RANK.EQ(O104, $O$5:$O$155, 1))</f>
        <v/>
      </c>
      <c r="Q104" s="81">
        <f>I104+N104</f>
        <v>25</v>
      </c>
      <c r="R104" s="78">
        <f>IF(ISERROR(_xlfn.RANK.EQ(Q104, $Q$5:$Q$163, 1)), "", _xlfn.RANK.EQ(Q104, $Q$5:$Q$163, 1))</f>
        <v>12</v>
      </c>
    </row>
    <row r="105" spans="1:18" ht="15" x14ac:dyDescent="0.2">
      <c r="A105" s="13">
        <v>2</v>
      </c>
      <c r="B105" s="14" t="s">
        <v>189</v>
      </c>
      <c r="C105" s="15"/>
      <c r="D105" s="100"/>
      <c r="E105" s="16">
        <v>9.5</v>
      </c>
      <c r="F105" s="17">
        <f>IF(E105="", "", _xlfn.RANK.EQ(E105, E104:E109, 1))</f>
        <v>2</v>
      </c>
      <c r="G105" s="18">
        <f>IF(OR(F105=1, F105=2, F105=3, F105=4, F105=5), E105, "")</f>
        <v>9.5</v>
      </c>
      <c r="H105" s="76"/>
      <c r="I105" s="79"/>
      <c r="J105" s="19">
        <v>205</v>
      </c>
      <c r="K105" s="17">
        <f>IF(J105="", "", _xlfn.RANK.EQ(J105, J104:J109, 0))</f>
        <v>1</v>
      </c>
      <c r="L105" s="20">
        <f t="shared" si="22"/>
        <v>205</v>
      </c>
      <c r="M105" s="76"/>
      <c r="N105" s="79"/>
      <c r="O105" s="87"/>
      <c r="P105" s="79"/>
      <c r="Q105" s="82"/>
      <c r="R105" s="79"/>
    </row>
    <row r="106" spans="1:18" ht="15" x14ac:dyDescent="0.2">
      <c r="A106" s="13">
        <v>3</v>
      </c>
      <c r="B106" s="14" t="s">
        <v>190</v>
      </c>
      <c r="C106" s="15"/>
      <c r="D106" s="100"/>
      <c r="E106" s="16">
        <v>10.3</v>
      </c>
      <c r="F106" s="17">
        <f>IF(E106="", "", _xlfn.RANK.EQ(E106, E104:E109, 1))</f>
        <v>5</v>
      </c>
      <c r="G106" s="18">
        <f>IF(OR(F106=1, F106=2, F106=3, F106=4, F106=5), E106, "")</f>
        <v>10.3</v>
      </c>
      <c r="H106" s="76"/>
      <c r="I106" s="79"/>
      <c r="J106" s="19">
        <v>176</v>
      </c>
      <c r="K106" s="17">
        <f>IF(J106="", "", _xlfn.RANK.EQ(J106, J104:J109, 0))</f>
        <v>4</v>
      </c>
      <c r="L106" s="20">
        <f t="shared" si="22"/>
        <v>176</v>
      </c>
      <c r="M106" s="76"/>
      <c r="N106" s="79"/>
      <c r="O106" s="87"/>
      <c r="P106" s="79"/>
      <c r="Q106" s="82"/>
      <c r="R106" s="79"/>
    </row>
    <row r="107" spans="1:18" ht="15" x14ac:dyDescent="0.2">
      <c r="A107" s="13">
        <v>4</v>
      </c>
      <c r="B107" s="14" t="s">
        <v>191</v>
      </c>
      <c r="C107" s="15"/>
      <c r="D107" s="100"/>
      <c r="E107" s="16">
        <v>10</v>
      </c>
      <c r="F107" s="17">
        <f>IF(E107="", "", _xlfn.RANK.EQ(E107, E104:E109, 1))</f>
        <v>4</v>
      </c>
      <c r="G107" s="18">
        <f>IF(OR(F107=1, F107=2, F107=3, F107=4, F107=5), E107, "")</f>
        <v>10</v>
      </c>
      <c r="H107" s="76"/>
      <c r="I107" s="79"/>
      <c r="J107" s="19">
        <v>181</v>
      </c>
      <c r="K107" s="17">
        <f>IF(J107="", "", _xlfn.RANK.EQ(J107, J104:J109, 0))</f>
        <v>3</v>
      </c>
      <c r="L107" s="20">
        <f t="shared" si="22"/>
        <v>181</v>
      </c>
      <c r="M107" s="76"/>
      <c r="N107" s="79"/>
      <c r="O107" s="87"/>
      <c r="P107" s="79"/>
      <c r="Q107" s="82"/>
      <c r="R107" s="79"/>
    </row>
    <row r="108" spans="1:18" ht="15" x14ac:dyDescent="0.2">
      <c r="A108" s="13">
        <v>5</v>
      </c>
      <c r="B108" s="14" t="s">
        <v>192</v>
      </c>
      <c r="C108" s="15"/>
      <c r="D108" s="100"/>
      <c r="E108" s="16">
        <v>9.4</v>
      </c>
      <c r="F108" s="17">
        <f>IF(E108="", "", _xlfn.RANK.EQ(E108, E104:E109, 1))</f>
        <v>1</v>
      </c>
      <c r="G108" s="18">
        <f>IF(OR(F108=1, F108=2, F108=3, F108=4, F108=5), E108, "")</f>
        <v>9.4</v>
      </c>
      <c r="H108" s="76"/>
      <c r="I108" s="79"/>
      <c r="J108" s="19">
        <v>166</v>
      </c>
      <c r="K108" s="17">
        <f>IF(J108="", "", _xlfn.RANK.EQ(J108, J104:J109, 0))</f>
        <v>6</v>
      </c>
      <c r="L108" s="20" t="str">
        <f t="shared" si="22"/>
        <v/>
      </c>
      <c r="M108" s="76"/>
      <c r="N108" s="79"/>
      <c r="O108" s="87"/>
      <c r="P108" s="79"/>
      <c r="Q108" s="82"/>
      <c r="R108" s="79"/>
    </row>
    <row r="109" spans="1:18" ht="15" x14ac:dyDescent="0.2">
      <c r="A109" s="13">
        <v>6</v>
      </c>
      <c r="B109" s="14" t="s">
        <v>193</v>
      </c>
      <c r="C109" s="15"/>
      <c r="D109" s="101"/>
      <c r="E109" s="16">
        <v>9.8000000000000007</v>
      </c>
      <c r="F109" s="17">
        <f>IF(E109="", "", _xlfn.RANK.EQ(E109, E104:E109, 1))</f>
        <v>3</v>
      </c>
      <c r="G109" s="18">
        <f>IF(OR(F109=1, F109=2, F109=3, F109=4, F109=5), E109, "")</f>
        <v>9.8000000000000007</v>
      </c>
      <c r="H109" s="77"/>
      <c r="I109" s="80"/>
      <c r="J109" s="19">
        <v>196</v>
      </c>
      <c r="K109" s="17">
        <f>IF(J109="", "", _xlfn.RANK.EQ(J109, J104:J109, 0))</f>
        <v>2</v>
      </c>
      <c r="L109" s="20">
        <f t="shared" si="22"/>
        <v>196</v>
      </c>
      <c r="M109" s="77"/>
      <c r="N109" s="80"/>
      <c r="O109" s="88"/>
      <c r="P109" s="80"/>
      <c r="Q109" s="83"/>
      <c r="R109" s="80"/>
    </row>
    <row r="110" spans="1:18" ht="15" x14ac:dyDescent="0.2">
      <c r="A110" s="3"/>
      <c r="B110" s="4"/>
      <c r="C110" s="4"/>
      <c r="D110" s="4"/>
      <c r="E110" s="5"/>
      <c r="F110" s="6"/>
      <c r="G110" s="3"/>
      <c r="H110" s="3"/>
      <c r="I110" s="6"/>
      <c r="J110" s="5"/>
      <c r="K110" s="6"/>
      <c r="L110" s="3"/>
      <c r="M110" s="3"/>
      <c r="N110" s="6"/>
    </row>
    <row r="111" spans="1:18" ht="15" x14ac:dyDescent="0.2">
      <c r="A111" s="70" t="s">
        <v>1</v>
      </c>
      <c r="B111" s="89" t="s">
        <v>2</v>
      </c>
      <c r="C111" s="9"/>
      <c r="D111" s="89" t="s">
        <v>3</v>
      </c>
      <c r="E111" s="72" t="s">
        <v>4</v>
      </c>
      <c r="F111" s="73"/>
      <c r="G111" s="73"/>
      <c r="H111" s="73"/>
      <c r="I111" s="74"/>
      <c r="J111" s="72" t="s">
        <v>5</v>
      </c>
      <c r="K111" s="73"/>
      <c r="L111" s="73"/>
      <c r="M111" s="73"/>
      <c r="N111" s="74"/>
      <c r="O111" s="84" t="s">
        <v>6</v>
      </c>
      <c r="P111" s="70" t="s">
        <v>7</v>
      </c>
      <c r="Q111" s="70" t="s">
        <v>8</v>
      </c>
      <c r="R111" s="70" t="s">
        <v>9</v>
      </c>
    </row>
    <row r="112" spans="1:18" s="10" customFormat="1" ht="24" x14ac:dyDescent="0.2">
      <c r="A112" s="71"/>
      <c r="B112" s="90"/>
      <c r="C112" s="8"/>
      <c r="D112" s="90"/>
      <c r="E112" s="11" t="s">
        <v>10</v>
      </c>
      <c r="F112" s="7" t="s">
        <v>11</v>
      </c>
      <c r="G112" s="7" t="s">
        <v>12</v>
      </c>
      <c r="H112" s="7" t="s">
        <v>13</v>
      </c>
      <c r="I112" s="7" t="s">
        <v>7</v>
      </c>
      <c r="J112" s="11" t="s">
        <v>14</v>
      </c>
      <c r="K112" s="7" t="s">
        <v>11</v>
      </c>
      <c r="L112" s="7" t="s">
        <v>12</v>
      </c>
      <c r="M112" s="7" t="s">
        <v>13</v>
      </c>
      <c r="N112" s="7" t="s">
        <v>7</v>
      </c>
      <c r="O112" s="85"/>
      <c r="P112" s="71"/>
      <c r="Q112" s="71"/>
      <c r="R112" s="71"/>
    </row>
    <row r="113" spans="1:18" ht="15" x14ac:dyDescent="0.2">
      <c r="A113" s="13">
        <v>1</v>
      </c>
      <c r="B113" s="14" t="s">
        <v>194</v>
      </c>
      <c r="C113" s="15"/>
      <c r="D113" s="99">
        <v>19</v>
      </c>
      <c r="E113" s="16">
        <v>9.4</v>
      </c>
      <c r="F113" s="17">
        <f>IF(E113="", "", _xlfn.RANK.EQ(E113, E113:E118, 1))</f>
        <v>2</v>
      </c>
      <c r="G113" s="18">
        <f>IF(OR(F113=1, F113=2, F113=3, F113=4, F113=5), E113, "")</f>
        <v>9.4</v>
      </c>
      <c r="H113" s="75">
        <f>IF(SUM(G113:G118)=0, "", SUM(G113:G118))</f>
        <v>48.1</v>
      </c>
      <c r="I113" s="78">
        <f>IF(ISERROR(_xlfn.RANK.EQ(H113, $H$5:$H$163, 1)), "", _xlfn.RANK.EQ(H113, $H$5:$H$163, 1))</f>
        <v>10</v>
      </c>
      <c r="J113" s="19">
        <v>202</v>
      </c>
      <c r="K113" s="17">
        <f>IF(J113="", "", _xlfn.RANK.EQ(J113, J113:J118, 0))</f>
        <v>3</v>
      </c>
      <c r="L113" s="20">
        <f t="shared" ref="L113:L118" si="23">IF(OR(K113=1, K113=2, K113=3, K113=4, K113=5), J113, "")</f>
        <v>202</v>
      </c>
      <c r="M113" s="75">
        <f>IF(SUM(L113:L118)=0, "", SUM(L113:L118))</f>
        <v>1002</v>
      </c>
      <c r="N113" s="78">
        <f>IF(ISERROR(_xlfn.RANK.EQ(M113, $M$5:$M$163, 0)), "", _xlfn.RANK.EQ(M113, $M$5:$M$163, 0))</f>
        <v>4</v>
      </c>
      <c r="O113" s="86"/>
      <c r="P113" s="78" t="str">
        <f>IF(ISERROR(_xlfn.RANK.EQ(O113, $O$5:$O$155, 1)), "", _xlfn.RANK.EQ(O113, $O$5:$O$155, 1))</f>
        <v/>
      </c>
      <c r="Q113" s="81">
        <f>I113+N113</f>
        <v>14</v>
      </c>
      <c r="R113" s="78">
        <f>IF(ISERROR(_xlfn.RANK.EQ(Q113, $Q$5:$Q$163, 1)), "", _xlfn.RANK.EQ(Q113, $Q$5:$Q$163, 1))</f>
        <v>8</v>
      </c>
    </row>
    <row r="114" spans="1:18" ht="15" x14ac:dyDescent="0.2">
      <c r="A114" s="13">
        <v>2</v>
      </c>
      <c r="B114" s="14" t="s">
        <v>195</v>
      </c>
      <c r="C114" s="15"/>
      <c r="D114" s="100"/>
      <c r="E114" s="16">
        <v>10.3</v>
      </c>
      <c r="F114" s="17">
        <f>IF(E114="", "", _xlfn.RANK.EQ(E114, E113:E118, 1))</f>
        <v>5</v>
      </c>
      <c r="G114" s="18">
        <f>IF(OR(F114=1, F114=2, F114=3, F114=4, F114=5), E114, "")</f>
        <v>10.3</v>
      </c>
      <c r="H114" s="76"/>
      <c r="I114" s="79"/>
      <c r="J114" s="19">
        <v>207</v>
      </c>
      <c r="K114" s="17">
        <f>IF(J114="", "", _xlfn.RANK.EQ(J114, J113:J118, 0))</f>
        <v>1</v>
      </c>
      <c r="L114" s="20">
        <f t="shared" si="23"/>
        <v>207</v>
      </c>
      <c r="M114" s="76"/>
      <c r="N114" s="79"/>
      <c r="O114" s="87"/>
      <c r="P114" s="79"/>
      <c r="Q114" s="82"/>
      <c r="R114" s="79"/>
    </row>
    <row r="115" spans="1:18" ht="15" x14ac:dyDescent="0.2">
      <c r="A115" s="13">
        <v>3</v>
      </c>
      <c r="B115" s="14" t="s">
        <v>196</v>
      </c>
      <c r="C115" s="15"/>
      <c r="D115" s="100"/>
      <c r="E115" s="16">
        <v>10.3</v>
      </c>
      <c r="F115" s="17">
        <f>IF(E115="", "", _xlfn.RANK.EQ(E115, E113:E118, 1))</f>
        <v>5</v>
      </c>
      <c r="G115" s="18"/>
      <c r="H115" s="76"/>
      <c r="I115" s="79"/>
      <c r="J115" s="19">
        <v>188</v>
      </c>
      <c r="K115" s="17">
        <f>IF(J115="", "", _xlfn.RANK.EQ(J115, J113:J118, 0))</f>
        <v>6</v>
      </c>
      <c r="L115" s="20" t="str">
        <f t="shared" si="23"/>
        <v/>
      </c>
      <c r="M115" s="76"/>
      <c r="N115" s="79"/>
      <c r="O115" s="87"/>
      <c r="P115" s="79"/>
      <c r="Q115" s="82"/>
      <c r="R115" s="79"/>
    </row>
    <row r="116" spans="1:18" ht="15" x14ac:dyDescent="0.2">
      <c r="A116" s="13">
        <v>4</v>
      </c>
      <c r="B116" s="14" t="s">
        <v>197</v>
      </c>
      <c r="C116" s="15"/>
      <c r="D116" s="100"/>
      <c r="E116" s="16">
        <v>10.199999999999999</v>
      </c>
      <c r="F116" s="17">
        <f>IF(E116="", "", _xlfn.RANK.EQ(E116, E113:E118, 1))</f>
        <v>4</v>
      </c>
      <c r="G116" s="18">
        <f>IF(OR(F116=1, F116=2, F116=3, F116=4, F116=5), E116, "")</f>
        <v>10.199999999999999</v>
      </c>
      <c r="H116" s="76"/>
      <c r="I116" s="79"/>
      <c r="J116" s="19">
        <v>189</v>
      </c>
      <c r="K116" s="17">
        <f>IF(J116="", "", _xlfn.RANK.EQ(J116, J113:J118, 0))</f>
        <v>5</v>
      </c>
      <c r="L116" s="20">
        <f t="shared" si="23"/>
        <v>189</v>
      </c>
      <c r="M116" s="76"/>
      <c r="N116" s="79"/>
      <c r="O116" s="87"/>
      <c r="P116" s="79"/>
      <c r="Q116" s="82"/>
      <c r="R116" s="79"/>
    </row>
    <row r="117" spans="1:18" ht="15" x14ac:dyDescent="0.2">
      <c r="A117" s="13">
        <v>5</v>
      </c>
      <c r="B117" s="14" t="s">
        <v>198</v>
      </c>
      <c r="C117" s="15"/>
      <c r="D117" s="100"/>
      <c r="E117" s="16">
        <v>8.8000000000000007</v>
      </c>
      <c r="F117" s="17">
        <f>IF(E117="", "", _xlfn.RANK.EQ(E117, E113:E118, 1))</f>
        <v>1</v>
      </c>
      <c r="G117" s="18">
        <f>IF(OR(F117=1, F117=2, F117=3, F117=4, F117=5), E117, "")</f>
        <v>8.8000000000000007</v>
      </c>
      <c r="H117" s="76"/>
      <c r="I117" s="79"/>
      <c r="J117" s="19">
        <v>200</v>
      </c>
      <c r="K117" s="17">
        <f>IF(J117="", "", _xlfn.RANK.EQ(J117, J113:J118, 0))</f>
        <v>4</v>
      </c>
      <c r="L117" s="20">
        <f t="shared" si="23"/>
        <v>200</v>
      </c>
      <c r="M117" s="76"/>
      <c r="N117" s="79"/>
      <c r="O117" s="87"/>
      <c r="P117" s="79"/>
      <c r="Q117" s="82"/>
      <c r="R117" s="79"/>
    </row>
    <row r="118" spans="1:18" ht="15" x14ac:dyDescent="0.2">
      <c r="A118" s="13">
        <v>6</v>
      </c>
      <c r="B118" s="14" t="s">
        <v>199</v>
      </c>
      <c r="C118" s="15"/>
      <c r="D118" s="101"/>
      <c r="E118" s="16">
        <v>9.4</v>
      </c>
      <c r="F118" s="17">
        <f>IF(E118="", "", _xlfn.RANK.EQ(E118, E113:E118, 1))</f>
        <v>2</v>
      </c>
      <c r="G118" s="18">
        <f>IF(OR(F118=1, F118=2, F118=3, F118=4, F118=5), E118, "")</f>
        <v>9.4</v>
      </c>
      <c r="H118" s="77"/>
      <c r="I118" s="80"/>
      <c r="J118" s="19">
        <v>204</v>
      </c>
      <c r="K118" s="17">
        <f>IF(J118="", "", _xlfn.RANK.EQ(J118, J113:J118, 0))</f>
        <v>2</v>
      </c>
      <c r="L118" s="20">
        <f t="shared" si="23"/>
        <v>204</v>
      </c>
      <c r="M118" s="77"/>
      <c r="N118" s="80"/>
      <c r="O118" s="88"/>
      <c r="P118" s="80"/>
      <c r="Q118" s="83"/>
      <c r="R118" s="80"/>
    </row>
    <row r="119" spans="1:18" ht="15" x14ac:dyDescent="0.2">
      <c r="A119" s="3"/>
      <c r="B119" s="4"/>
      <c r="C119" s="4"/>
      <c r="D119" s="4"/>
      <c r="E119" s="5"/>
      <c r="F119" s="6"/>
      <c r="G119" s="3"/>
      <c r="H119" s="3"/>
      <c r="I119" s="6"/>
      <c r="J119" s="5"/>
      <c r="K119" s="6"/>
      <c r="L119" s="3"/>
      <c r="M119" s="3"/>
      <c r="N119" s="6"/>
    </row>
    <row r="120" spans="1:18" ht="15" x14ac:dyDescent="0.2">
      <c r="A120" s="70" t="s">
        <v>1</v>
      </c>
      <c r="B120" s="89" t="s">
        <v>2</v>
      </c>
      <c r="C120" s="9"/>
      <c r="D120" s="89" t="s">
        <v>3</v>
      </c>
      <c r="E120" s="72" t="s">
        <v>4</v>
      </c>
      <c r="F120" s="73"/>
      <c r="G120" s="73"/>
      <c r="H120" s="73"/>
      <c r="I120" s="74"/>
      <c r="J120" s="72" t="s">
        <v>5</v>
      </c>
      <c r="K120" s="73"/>
      <c r="L120" s="73"/>
      <c r="M120" s="73"/>
      <c r="N120" s="74"/>
      <c r="O120" s="84" t="s">
        <v>6</v>
      </c>
      <c r="P120" s="70" t="s">
        <v>7</v>
      </c>
      <c r="Q120" s="70" t="s">
        <v>8</v>
      </c>
      <c r="R120" s="70" t="s">
        <v>9</v>
      </c>
    </row>
    <row r="121" spans="1:18" s="10" customFormat="1" ht="24" x14ac:dyDescent="0.2">
      <c r="A121" s="71"/>
      <c r="B121" s="90"/>
      <c r="C121" s="8"/>
      <c r="D121" s="90"/>
      <c r="E121" s="11" t="s">
        <v>10</v>
      </c>
      <c r="F121" s="7" t="s">
        <v>11</v>
      </c>
      <c r="G121" s="7" t="s">
        <v>12</v>
      </c>
      <c r="H121" s="7" t="s">
        <v>13</v>
      </c>
      <c r="I121" s="7" t="s">
        <v>7</v>
      </c>
      <c r="J121" s="11" t="s">
        <v>14</v>
      </c>
      <c r="K121" s="7" t="s">
        <v>11</v>
      </c>
      <c r="L121" s="7" t="s">
        <v>12</v>
      </c>
      <c r="M121" s="7" t="s">
        <v>13</v>
      </c>
      <c r="N121" s="7" t="s">
        <v>7</v>
      </c>
      <c r="O121" s="85"/>
      <c r="P121" s="71"/>
      <c r="Q121" s="71"/>
      <c r="R121" s="71"/>
    </row>
    <row r="122" spans="1:18" ht="15" x14ac:dyDescent="0.2">
      <c r="A122" s="13">
        <v>1</v>
      </c>
      <c r="B122" s="14" t="s">
        <v>200</v>
      </c>
      <c r="C122" s="15"/>
      <c r="D122" s="99">
        <v>56</v>
      </c>
      <c r="E122" s="16">
        <v>9.1</v>
      </c>
      <c r="F122" s="17">
        <f>IF(E122="", "", _xlfn.RANK.EQ(E122, E122:E127, 1))</f>
        <v>2</v>
      </c>
      <c r="G122" s="18">
        <f t="shared" ref="G122:G127" si="24">IF(OR(F122=1, F122=2, F122=3, F122=4, F122=5), E122, "")</f>
        <v>9.1</v>
      </c>
      <c r="H122" s="75">
        <f>IF(SUM(G122:G127)=0, "", SUM(G122:G127))</f>
        <v>45.5</v>
      </c>
      <c r="I122" s="78">
        <f>IF(ISERROR(_xlfn.RANK.EQ(H122, $H$5:$H$163, 1)), "", _xlfn.RANK.EQ(H122, $H$5:$H$163, 1))</f>
        <v>1</v>
      </c>
      <c r="J122" s="19">
        <v>206</v>
      </c>
      <c r="K122" s="17">
        <f>IF(J122="", "", _xlfn.RANK.EQ(J122, J122:J127, 0))</f>
        <v>4</v>
      </c>
      <c r="L122" s="20">
        <f>IF(OR(K122=1, K122=2, K122=3, K122=4, K122=5), J122, "")</f>
        <v>206</v>
      </c>
      <c r="M122" s="75">
        <f>IF(SUM(L122:L127)=0, "", SUM(L122:L127))</f>
        <v>1054</v>
      </c>
      <c r="N122" s="78">
        <f>IF(ISERROR(_xlfn.RANK.EQ(M122, $M$5:$M$163, 0)), "", _xlfn.RANK.EQ(M122, $M$5:$M$163, 0))</f>
        <v>1</v>
      </c>
      <c r="O122" s="86"/>
      <c r="P122" s="78" t="str">
        <f>IF(ISERROR(_xlfn.RANK.EQ(O122, $O$5:$O$155, 1)), "", _xlfn.RANK.EQ(O122, $O$5:$O$155, 1))</f>
        <v/>
      </c>
      <c r="Q122" s="81">
        <f>I122+N122</f>
        <v>2</v>
      </c>
      <c r="R122" s="78">
        <f>IF(ISERROR(_xlfn.RANK.EQ(Q122, $Q$5:$Q$163, 1)), "", _xlfn.RANK.EQ(Q122, $Q$5:$Q$163, 1))</f>
        <v>1</v>
      </c>
    </row>
    <row r="123" spans="1:18" ht="15" x14ac:dyDescent="0.2">
      <c r="A123" s="13">
        <v>2</v>
      </c>
      <c r="B123" s="14" t="s">
        <v>201</v>
      </c>
      <c r="C123" s="15"/>
      <c r="D123" s="100"/>
      <c r="E123" s="16">
        <v>8.6999999999999993</v>
      </c>
      <c r="F123" s="17">
        <f>IF(E123="", "", _xlfn.RANK.EQ(E123, E122:E127, 1))</f>
        <v>1</v>
      </c>
      <c r="G123" s="18">
        <f t="shared" si="24"/>
        <v>8.6999999999999993</v>
      </c>
      <c r="H123" s="76"/>
      <c r="I123" s="79"/>
      <c r="J123" s="19">
        <v>200</v>
      </c>
      <c r="K123" s="17">
        <f>IF(J123="", "", _xlfn.RANK.EQ(J123, J122:J127, 0))</f>
        <v>5</v>
      </c>
      <c r="L123" s="20">
        <f>IF(OR(K123=1, K123=2, K123=3, K123=4, K123=5), J123, "")</f>
        <v>200</v>
      </c>
      <c r="M123" s="76"/>
      <c r="N123" s="79"/>
      <c r="O123" s="87"/>
      <c r="P123" s="79"/>
      <c r="Q123" s="82"/>
      <c r="R123" s="79"/>
    </row>
    <row r="124" spans="1:18" ht="15" x14ac:dyDescent="0.2">
      <c r="A124" s="13">
        <v>3</v>
      </c>
      <c r="B124" s="14" t="s">
        <v>202</v>
      </c>
      <c r="C124" s="15"/>
      <c r="D124" s="100"/>
      <c r="E124" s="16">
        <v>9.3000000000000007</v>
      </c>
      <c r="F124" s="17">
        <f>IF(E124="", "", _xlfn.RANK.EQ(E124, E122:E127, 1))</f>
        <v>4</v>
      </c>
      <c r="G124" s="18">
        <f t="shared" si="24"/>
        <v>9.3000000000000007</v>
      </c>
      <c r="H124" s="76"/>
      <c r="I124" s="79"/>
      <c r="J124" s="19">
        <v>209</v>
      </c>
      <c r="K124" s="17">
        <f>IF(J124="", "", _xlfn.RANK.EQ(J124, J122:J127, 0))</f>
        <v>3</v>
      </c>
      <c r="L124" s="20">
        <f>IF(OR(K124=1, K124=2, K124=3, K124=4, K124=5), J124, "")</f>
        <v>209</v>
      </c>
      <c r="M124" s="76"/>
      <c r="N124" s="79"/>
      <c r="O124" s="87"/>
      <c r="P124" s="79"/>
      <c r="Q124" s="82"/>
      <c r="R124" s="79"/>
    </row>
    <row r="125" spans="1:18" ht="15" x14ac:dyDescent="0.2">
      <c r="A125" s="13">
        <v>4</v>
      </c>
      <c r="B125" s="14" t="s">
        <v>203</v>
      </c>
      <c r="C125" s="15"/>
      <c r="D125" s="100"/>
      <c r="E125" s="16">
        <v>9.1</v>
      </c>
      <c r="F125" s="17">
        <f>IF(E125="", "", _xlfn.RANK.EQ(E125, E122:E127, 1))</f>
        <v>2</v>
      </c>
      <c r="G125" s="18">
        <f t="shared" si="24"/>
        <v>9.1</v>
      </c>
      <c r="H125" s="76"/>
      <c r="I125" s="79"/>
      <c r="J125" s="19">
        <v>225</v>
      </c>
      <c r="K125" s="17">
        <f>IF(J125="", "", _xlfn.RANK.EQ(J125, J122:J127, 0))</f>
        <v>1</v>
      </c>
      <c r="L125" s="20">
        <f>IF(OR(K125=1, K125=2, K125=3, K125=4, K125=5), J125, "")</f>
        <v>225</v>
      </c>
      <c r="M125" s="76"/>
      <c r="N125" s="79"/>
      <c r="O125" s="87"/>
      <c r="P125" s="79"/>
      <c r="Q125" s="82"/>
      <c r="R125" s="79"/>
    </row>
    <row r="126" spans="1:18" ht="15" x14ac:dyDescent="0.2">
      <c r="A126" s="13">
        <v>5</v>
      </c>
      <c r="B126" s="14" t="s">
        <v>204</v>
      </c>
      <c r="C126" s="15"/>
      <c r="D126" s="100"/>
      <c r="E126" s="16">
        <v>9.8000000000000007</v>
      </c>
      <c r="F126" s="17">
        <f>IF(E126="", "", _xlfn.RANK.EQ(E126, E122:E127, 1))</f>
        <v>6</v>
      </c>
      <c r="G126" s="18" t="str">
        <f t="shared" si="24"/>
        <v/>
      </c>
      <c r="H126" s="76"/>
      <c r="I126" s="79"/>
      <c r="J126" s="19">
        <v>200</v>
      </c>
      <c r="K126" s="17">
        <f>IF(J126="", "", _xlfn.RANK.EQ(J126, J122:J127, 0))</f>
        <v>5</v>
      </c>
      <c r="L126" s="20"/>
      <c r="M126" s="76"/>
      <c r="N126" s="79"/>
      <c r="O126" s="87"/>
      <c r="P126" s="79"/>
      <c r="Q126" s="82"/>
      <c r="R126" s="79"/>
    </row>
    <row r="127" spans="1:18" ht="15" x14ac:dyDescent="0.2">
      <c r="A127" s="13">
        <v>6</v>
      </c>
      <c r="B127" s="14" t="s">
        <v>205</v>
      </c>
      <c r="C127" s="15"/>
      <c r="D127" s="101"/>
      <c r="E127" s="16">
        <v>9.3000000000000007</v>
      </c>
      <c r="F127" s="17">
        <f>IF(E127="", "", _xlfn.RANK.EQ(E127, E122:E127, 1))</f>
        <v>4</v>
      </c>
      <c r="G127" s="18">
        <f t="shared" si="24"/>
        <v>9.3000000000000007</v>
      </c>
      <c r="H127" s="77"/>
      <c r="I127" s="80"/>
      <c r="J127" s="19">
        <v>214</v>
      </c>
      <c r="K127" s="17">
        <f>IF(J127="", "", _xlfn.RANK.EQ(J127, J122:J127, 0))</f>
        <v>2</v>
      </c>
      <c r="L127" s="20">
        <f>IF(OR(K127=1, K127=2, K127=3, K127=4, K127=5), J127, "")</f>
        <v>214</v>
      </c>
      <c r="M127" s="77"/>
      <c r="N127" s="80"/>
      <c r="O127" s="88"/>
      <c r="P127" s="80"/>
      <c r="Q127" s="83"/>
      <c r="R127" s="80"/>
    </row>
    <row r="128" spans="1:18" ht="15" x14ac:dyDescent="0.2">
      <c r="A128" s="3"/>
      <c r="B128" s="4"/>
      <c r="C128" s="4"/>
      <c r="D128" s="4"/>
      <c r="E128" s="5"/>
      <c r="F128" s="6"/>
      <c r="G128" s="3"/>
      <c r="H128" s="3"/>
      <c r="I128" s="6"/>
      <c r="J128" s="5"/>
      <c r="K128" s="6"/>
      <c r="L128" s="3"/>
      <c r="M128" s="3"/>
      <c r="N128" s="6"/>
    </row>
    <row r="129" spans="1:18" ht="15" x14ac:dyDescent="0.2">
      <c r="A129" s="70" t="s">
        <v>1</v>
      </c>
      <c r="B129" s="89" t="s">
        <v>2</v>
      </c>
      <c r="C129" s="9"/>
      <c r="D129" s="89" t="s">
        <v>3</v>
      </c>
      <c r="E129" s="72" t="s">
        <v>4</v>
      </c>
      <c r="F129" s="73"/>
      <c r="G129" s="73"/>
      <c r="H129" s="73"/>
      <c r="I129" s="74"/>
      <c r="J129" s="72" t="s">
        <v>5</v>
      </c>
      <c r="K129" s="73"/>
      <c r="L129" s="73"/>
      <c r="M129" s="73"/>
      <c r="N129" s="74"/>
      <c r="O129" s="84" t="s">
        <v>6</v>
      </c>
      <c r="P129" s="70" t="s">
        <v>7</v>
      </c>
      <c r="Q129" s="70" t="s">
        <v>8</v>
      </c>
      <c r="R129" s="70" t="s">
        <v>9</v>
      </c>
    </row>
    <row r="130" spans="1:18" s="10" customFormat="1" ht="24" x14ac:dyDescent="0.2">
      <c r="A130" s="71"/>
      <c r="B130" s="90"/>
      <c r="C130" s="8"/>
      <c r="D130" s="90"/>
      <c r="E130" s="11" t="s">
        <v>10</v>
      </c>
      <c r="F130" s="7" t="s">
        <v>11</v>
      </c>
      <c r="G130" s="7" t="s">
        <v>12</v>
      </c>
      <c r="H130" s="7" t="s">
        <v>13</v>
      </c>
      <c r="I130" s="7" t="s">
        <v>7</v>
      </c>
      <c r="J130" s="11" t="s">
        <v>14</v>
      </c>
      <c r="K130" s="7" t="s">
        <v>11</v>
      </c>
      <c r="L130" s="7" t="s">
        <v>12</v>
      </c>
      <c r="M130" s="7" t="s">
        <v>13</v>
      </c>
      <c r="N130" s="7" t="s">
        <v>7</v>
      </c>
      <c r="O130" s="85"/>
      <c r="P130" s="71"/>
      <c r="Q130" s="71"/>
      <c r="R130" s="71"/>
    </row>
    <row r="131" spans="1:18" ht="15" x14ac:dyDescent="0.2">
      <c r="A131" s="13">
        <v>1</v>
      </c>
      <c r="B131" s="14" t="s">
        <v>206</v>
      </c>
      <c r="C131" s="15"/>
      <c r="D131" s="99">
        <v>31</v>
      </c>
      <c r="E131" s="16">
        <v>9.3000000000000007</v>
      </c>
      <c r="F131" s="17">
        <f>IF(E131="", "", _xlfn.RANK.EQ(E131, E131:E136, 1))</f>
        <v>2</v>
      </c>
      <c r="G131" s="18">
        <f t="shared" ref="G131:G136" si="25">IF(OR(F131=1, F131=2, F131=3, F131=4, F131=5), E131, "")</f>
        <v>9.3000000000000007</v>
      </c>
      <c r="H131" s="75">
        <f>IF(SUM(G131:G136)=0, "", SUM(G131:G136))</f>
        <v>47.1</v>
      </c>
      <c r="I131" s="78">
        <f>IF(ISERROR(_xlfn.RANK.EQ(H131, $H$5:$H$163, 1)), "", _xlfn.RANK.EQ(H131, $H$5:$H$163, 1))</f>
        <v>5</v>
      </c>
      <c r="J131" s="19">
        <v>208</v>
      </c>
      <c r="K131" s="17">
        <f>IF(J131="", "", _xlfn.RANK.EQ(J131, J131:J136, 0))</f>
        <v>1</v>
      </c>
      <c r="L131" s="20">
        <f t="shared" ref="L131:L136" si="26">IF(OR(K131=1, K131=2, K131=3, K131=4, K131=5), J131, "")</f>
        <v>208</v>
      </c>
      <c r="M131" s="75">
        <f>IF(SUM(L131:L136)=0, "", SUM(L131:L136))</f>
        <v>977</v>
      </c>
      <c r="N131" s="78">
        <f>IF(ISERROR(_xlfn.RANK.EQ(M131, $M$5:$M$163, 0)), "", _xlfn.RANK.EQ(M131, $M$5:$M$163, 0))</f>
        <v>7</v>
      </c>
      <c r="O131" s="86"/>
      <c r="P131" s="78" t="str">
        <f>IF(ISERROR(_xlfn.RANK.EQ(O131, $O$5:$O$155, 1)), "", _xlfn.RANK.EQ(O131, $O$5:$O$155, 1))</f>
        <v/>
      </c>
      <c r="Q131" s="81">
        <f>I131+N131</f>
        <v>12</v>
      </c>
      <c r="R131" s="78">
        <f>IF(ISERROR(_xlfn.RANK.EQ(Q131, $Q$5:$Q$163, 1)), "", _xlfn.RANK.EQ(Q131, $Q$5:$Q$163, 1))</f>
        <v>6</v>
      </c>
    </row>
    <row r="132" spans="1:18" ht="15" x14ac:dyDescent="0.2">
      <c r="A132" s="13">
        <v>2</v>
      </c>
      <c r="B132" s="14" t="s">
        <v>207</v>
      </c>
      <c r="C132" s="15"/>
      <c r="D132" s="100"/>
      <c r="E132" s="16">
        <v>9.4</v>
      </c>
      <c r="F132" s="17">
        <f>IF(E132="", "", _xlfn.RANK.EQ(E132, E131:E136, 1))</f>
        <v>3</v>
      </c>
      <c r="G132" s="18">
        <f t="shared" si="25"/>
        <v>9.4</v>
      </c>
      <c r="H132" s="76"/>
      <c r="I132" s="79"/>
      <c r="J132" s="19">
        <v>200</v>
      </c>
      <c r="K132" s="17">
        <f>IF(J132="", "", _xlfn.RANK.EQ(J132, J131:J136, 0))</f>
        <v>2</v>
      </c>
      <c r="L132" s="20">
        <f t="shared" si="26"/>
        <v>200</v>
      </c>
      <c r="M132" s="76"/>
      <c r="N132" s="79"/>
      <c r="O132" s="87"/>
      <c r="P132" s="79"/>
      <c r="Q132" s="82"/>
      <c r="R132" s="79"/>
    </row>
    <row r="133" spans="1:18" ht="15" x14ac:dyDescent="0.2">
      <c r="A133" s="13">
        <v>3</v>
      </c>
      <c r="B133" s="14" t="s">
        <v>208</v>
      </c>
      <c r="C133" s="15"/>
      <c r="D133" s="100"/>
      <c r="E133" s="16">
        <v>9.8000000000000007</v>
      </c>
      <c r="F133" s="17">
        <f>IF(E133="", "", _xlfn.RANK.EQ(E133, E131:E136, 1))</f>
        <v>4</v>
      </c>
      <c r="G133" s="18">
        <f t="shared" si="25"/>
        <v>9.8000000000000007</v>
      </c>
      <c r="H133" s="76"/>
      <c r="I133" s="79"/>
      <c r="J133" s="19">
        <v>193</v>
      </c>
      <c r="K133" s="17">
        <f>IF(J133="", "", _xlfn.RANK.EQ(J133, J131:J136, 0))</f>
        <v>4</v>
      </c>
      <c r="L133" s="20">
        <f t="shared" si="26"/>
        <v>193</v>
      </c>
      <c r="M133" s="76"/>
      <c r="N133" s="79"/>
      <c r="O133" s="87"/>
      <c r="P133" s="79"/>
      <c r="Q133" s="82"/>
      <c r="R133" s="79"/>
    </row>
    <row r="134" spans="1:18" ht="15" x14ac:dyDescent="0.2">
      <c r="A134" s="13">
        <v>4</v>
      </c>
      <c r="B134" s="14" t="s">
        <v>209</v>
      </c>
      <c r="C134" s="15"/>
      <c r="D134" s="100"/>
      <c r="E134" s="16">
        <v>8.6</v>
      </c>
      <c r="F134" s="17">
        <f>IF(E134="", "", _xlfn.RANK.EQ(E134, E131:E136, 1))</f>
        <v>1</v>
      </c>
      <c r="G134" s="18">
        <f t="shared" si="25"/>
        <v>8.6</v>
      </c>
      <c r="H134" s="76"/>
      <c r="I134" s="79"/>
      <c r="J134" s="19">
        <v>200</v>
      </c>
      <c r="K134" s="17">
        <f>IF(J134="", "", _xlfn.RANK.EQ(J134, J131:J136, 0))</f>
        <v>2</v>
      </c>
      <c r="L134" s="20">
        <f t="shared" si="26"/>
        <v>200</v>
      </c>
      <c r="M134" s="76"/>
      <c r="N134" s="79"/>
      <c r="O134" s="87"/>
      <c r="P134" s="79"/>
      <c r="Q134" s="82"/>
      <c r="R134" s="79"/>
    </row>
    <row r="135" spans="1:18" ht="15" x14ac:dyDescent="0.2">
      <c r="A135" s="13">
        <v>5</v>
      </c>
      <c r="B135" s="14" t="s">
        <v>210</v>
      </c>
      <c r="C135" s="15"/>
      <c r="D135" s="100"/>
      <c r="E135" s="16">
        <v>10</v>
      </c>
      <c r="F135" s="17">
        <f>IF(E135="", "", _xlfn.RANK.EQ(E135, E131:E136, 1))</f>
        <v>5</v>
      </c>
      <c r="G135" s="18">
        <f t="shared" si="25"/>
        <v>10</v>
      </c>
      <c r="H135" s="76"/>
      <c r="I135" s="79"/>
      <c r="J135" s="19">
        <v>176</v>
      </c>
      <c r="K135" s="17">
        <f>IF(J135="", "", _xlfn.RANK.EQ(J135, J131:J136, 0))</f>
        <v>5</v>
      </c>
      <c r="L135" s="20">
        <f t="shared" si="26"/>
        <v>176</v>
      </c>
      <c r="M135" s="76"/>
      <c r="N135" s="79"/>
      <c r="O135" s="87"/>
      <c r="P135" s="79"/>
      <c r="Q135" s="82"/>
      <c r="R135" s="79"/>
    </row>
    <row r="136" spans="1:18" ht="15" x14ac:dyDescent="0.2">
      <c r="A136" s="13">
        <v>6</v>
      </c>
      <c r="B136" s="14"/>
      <c r="C136" s="15"/>
      <c r="D136" s="101"/>
      <c r="E136" s="16"/>
      <c r="F136" s="17" t="str">
        <f>IF(E136="", "", _xlfn.RANK.EQ(E136, E131:E136, 1))</f>
        <v/>
      </c>
      <c r="G136" s="18" t="str">
        <f t="shared" si="25"/>
        <v/>
      </c>
      <c r="H136" s="77"/>
      <c r="I136" s="80"/>
      <c r="J136" s="19"/>
      <c r="K136" s="17" t="str">
        <f>IF(J136="", "", _xlfn.RANK.EQ(J136, J131:J136, 0))</f>
        <v/>
      </c>
      <c r="L136" s="20" t="str">
        <f t="shared" si="26"/>
        <v/>
      </c>
      <c r="M136" s="77"/>
      <c r="N136" s="80"/>
      <c r="O136" s="88"/>
      <c r="P136" s="80"/>
      <c r="Q136" s="83"/>
      <c r="R136" s="80"/>
    </row>
    <row r="137" spans="1:18" ht="15" x14ac:dyDescent="0.2">
      <c r="A137" s="3"/>
      <c r="B137" s="4"/>
      <c r="C137" s="4"/>
      <c r="D137" s="4"/>
      <c r="E137" s="5"/>
      <c r="F137" s="6"/>
      <c r="G137" s="3"/>
      <c r="H137" s="3"/>
      <c r="I137" s="6"/>
      <c r="J137" s="5"/>
      <c r="K137" s="6"/>
      <c r="L137" s="3"/>
      <c r="M137" s="3"/>
      <c r="N137" s="6"/>
    </row>
    <row r="138" spans="1:18" ht="15" x14ac:dyDescent="0.2">
      <c r="A138" s="70" t="s">
        <v>1</v>
      </c>
      <c r="B138" s="89" t="s">
        <v>2</v>
      </c>
      <c r="C138" s="9"/>
      <c r="D138" s="89" t="s">
        <v>3</v>
      </c>
      <c r="E138" s="72" t="s">
        <v>4</v>
      </c>
      <c r="F138" s="73"/>
      <c r="G138" s="73"/>
      <c r="H138" s="73"/>
      <c r="I138" s="74"/>
      <c r="J138" s="72" t="s">
        <v>5</v>
      </c>
      <c r="K138" s="73"/>
      <c r="L138" s="73"/>
      <c r="M138" s="73"/>
      <c r="N138" s="74"/>
      <c r="O138" s="84" t="s">
        <v>6</v>
      </c>
      <c r="P138" s="70" t="s">
        <v>7</v>
      </c>
      <c r="Q138" s="70" t="s">
        <v>8</v>
      </c>
      <c r="R138" s="70" t="s">
        <v>9</v>
      </c>
    </row>
    <row r="139" spans="1:18" s="10" customFormat="1" ht="24" x14ac:dyDescent="0.2">
      <c r="A139" s="71"/>
      <c r="B139" s="90"/>
      <c r="C139" s="8"/>
      <c r="D139" s="90"/>
      <c r="E139" s="11" t="s">
        <v>10</v>
      </c>
      <c r="F139" s="7" t="s">
        <v>11</v>
      </c>
      <c r="G139" s="7" t="s">
        <v>12</v>
      </c>
      <c r="H139" s="7" t="s">
        <v>13</v>
      </c>
      <c r="I139" s="7" t="s">
        <v>7</v>
      </c>
      <c r="J139" s="11" t="s">
        <v>14</v>
      </c>
      <c r="K139" s="7" t="s">
        <v>11</v>
      </c>
      <c r="L139" s="7" t="s">
        <v>12</v>
      </c>
      <c r="M139" s="7" t="s">
        <v>13</v>
      </c>
      <c r="N139" s="7" t="s">
        <v>7</v>
      </c>
      <c r="O139" s="85"/>
      <c r="P139" s="71"/>
      <c r="Q139" s="71"/>
      <c r="R139" s="71"/>
    </row>
    <row r="140" spans="1:18" ht="15" x14ac:dyDescent="0.2">
      <c r="A140" s="13">
        <v>1</v>
      </c>
      <c r="B140" s="14" t="s">
        <v>211</v>
      </c>
      <c r="C140" s="15"/>
      <c r="D140" s="99">
        <v>22</v>
      </c>
      <c r="E140" s="16">
        <v>9.3000000000000007</v>
      </c>
      <c r="F140" s="17">
        <f>IF(E140="", "", _xlfn.RANK.EQ(E140, E140:E145, 1))</f>
        <v>1</v>
      </c>
      <c r="G140" s="18">
        <f t="shared" ref="G140:G145" si="27">IF(OR(F140=1, F140=2, F140=3, F140=4, F140=5), E140, "")</f>
        <v>9.3000000000000007</v>
      </c>
      <c r="H140" s="75">
        <f>IF(SUM(G140:G145)=0, "", SUM(G140:G145))</f>
        <v>47.9</v>
      </c>
      <c r="I140" s="78">
        <f>IF(ISERROR(_xlfn.RANK.EQ(H140, $H$5:$H$163, 1)), "", _xlfn.RANK.EQ(H140, $H$5:$H$163, 1))</f>
        <v>8</v>
      </c>
      <c r="J140" s="19">
        <v>216</v>
      </c>
      <c r="K140" s="17">
        <f>IF(J140="", "", _xlfn.RANK.EQ(J140, J140:J145, 0))</f>
        <v>1</v>
      </c>
      <c r="L140" s="20">
        <f t="shared" ref="L140:L145" si="28">IF(OR(K140=1, K140=2, K140=3, K140=4, K140=5), J140, "")</f>
        <v>216</v>
      </c>
      <c r="M140" s="75">
        <f>IF(SUM(L140:L145)=0, "", SUM(L140:L145))</f>
        <v>967</v>
      </c>
      <c r="N140" s="78">
        <f>IF(ISERROR(_xlfn.RANK.EQ(M140, $M$5:$M$163, 0)), "", _xlfn.RANK.EQ(M140, $M$5:$M$163, 0))</f>
        <v>9</v>
      </c>
      <c r="O140" s="86"/>
      <c r="P140" s="78" t="str">
        <f>IF(ISERROR(_xlfn.RANK.EQ(O140, $O$5:$O$155, 1)), "", _xlfn.RANK.EQ(O140, $O$5:$O$155, 1))</f>
        <v/>
      </c>
      <c r="Q140" s="81">
        <f>I140+N140</f>
        <v>17</v>
      </c>
      <c r="R140" s="78">
        <f>IF(ISERROR(_xlfn.RANK.EQ(Q140, $Q$5:$Q$163, 1)), "", _xlfn.RANK.EQ(Q140, $Q$5:$Q$163, 1))</f>
        <v>9</v>
      </c>
    </row>
    <row r="141" spans="1:18" ht="15" x14ac:dyDescent="0.2">
      <c r="A141" s="13">
        <v>2</v>
      </c>
      <c r="B141" s="14" t="s">
        <v>212</v>
      </c>
      <c r="C141" s="15"/>
      <c r="D141" s="100"/>
      <c r="E141" s="16">
        <v>9.3000000000000007</v>
      </c>
      <c r="F141" s="17">
        <f>IF(E141="", "", _xlfn.RANK.EQ(E141, E140:E145, 1))</f>
        <v>1</v>
      </c>
      <c r="G141" s="18">
        <f t="shared" si="27"/>
        <v>9.3000000000000007</v>
      </c>
      <c r="H141" s="76"/>
      <c r="I141" s="79"/>
      <c r="J141" s="19">
        <v>202</v>
      </c>
      <c r="K141" s="17">
        <f>IF(J141="", "", _xlfn.RANK.EQ(J141, J140:J145, 0))</f>
        <v>2</v>
      </c>
      <c r="L141" s="20">
        <f t="shared" si="28"/>
        <v>202</v>
      </c>
      <c r="M141" s="76"/>
      <c r="N141" s="79"/>
      <c r="O141" s="87"/>
      <c r="P141" s="79"/>
      <c r="Q141" s="82"/>
      <c r="R141" s="79"/>
    </row>
    <row r="142" spans="1:18" ht="15" x14ac:dyDescent="0.2">
      <c r="A142" s="13">
        <v>3</v>
      </c>
      <c r="B142" s="14" t="s">
        <v>213</v>
      </c>
      <c r="C142" s="15"/>
      <c r="D142" s="100"/>
      <c r="E142" s="16">
        <v>10</v>
      </c>
      <c r="F142" s="17">
        <f>IF(E142="", "", _xlfn.RANK.EQ(E142, E140:E145, 1))</f>
        <v>5</v>
      </c>
      <c r="G142" s="18">
        <f t="shared" si="27"/>
        <v>10</v>
      </c>
      <c r="H142" s="76"/>
      <c r="I142" s="79"/>
      <c r="J142" s="19">
        <v>185</v>
      </c>
      <c r="K142" s="17">
        <f>IF(J142="", "", _xlfn.RANK.EQ(J142, J140:J145, 0))</f>
        <v>4</v>
      </c>
      <c r="L142" s="20">
        <f t="shared" si="28"/>
        <v>185</v>
      </c>
      <c r="M142" s="76"/>
      <c r="N142" s="79"/>
      <c r="O142" s="87"/>
      <c r="P142" s="79"/>
      <c r="Q142" s="82"/>
      <c r="R142" s="79"/>
    </row>
    <row r="143" spans="1:18" ht="15" x14ac:dyDescent="0.2">
      <c r="A143" s="13">
        <v>4</v>
      </c>
      <c r="B143" s="14" t="s">
        <v>214</v>
      </c>
      <c r="C143" s="15"/>
      <c r="D143" s="100"/>
      <c r="E143" s="16">
        <v>9.4</v>
      </c>
      <c r="F143" s="17">
        <f>IF(E143="", "", _xlfn.RANK.EQ(E143, E140:E145, 1))</f>
        <v>3</v>
      </c>
      <c r="G143" s="18">
        <f t="shared" si="27"/>
        <v>9.4</v>
      </c>
      <c r="H143" s="76"/>
      <c r="I143" s="79"/>
      <c r="J143" s="19">
        <v>187</v>
      </c>
      <c r="K143" s="17">
        <f>IF(J143="", "", _xlfn.RANK.EQ(J143, J140:J145, 0))</f>
        <v>3</v>
      </c>
      <c r="L143" s="20">
        <f t="shared" si="28"/>
        <v>187</v>
      </c>
      <c r="M143" s="76"/>
      <c r="N143" s="79"/>
      <c r="O143" s="87"/>
      <c r="P143" s="79"/>
      <c r="Q143" s="82"/>
      <c r="R143" s="79"/>
    </row>
    <row r="144" spans="1:18" ht="15" x14ac:dyDescent="0.2">
      <c r="A144" s="13">
        <v>5</v>
      </c>
      <c r="B144" s="14" t="s">
        <v>215</v>
      </c>
      <c r="C144" s="15"/>
      <c r="D144" s="100"/>
      <c r="E144" s="16">
        <v>10.3</v>
      </c>
      <c r="F144" s="17">
        <f>IF(E144="", "", _xlfn.RANK.EQ(E144, E140:E145, 1))</f>
        <v>6</v>
      </c>
      <c r="G144" s="18" t="str">
        <f t="shared" si="27"/>
        <v/>
      </c>
      <c r="H144" s="76"/>
      <c r="I144" s="79"/>
      <c r="J144" s="19">
        <v>105</v>
      </c>
      <c r="K144" s="17">
        <f>IF(J144="", "", _xlfn.RANK.EQ(J144, J140:J145, 0))</f>
        <v>6</v>
      </c>
      <c r="L144" s="20" t="str">
        <f t="shared" si="28"/>
        <v/>
      </c>
      <c r="M144" s="76"/>
      <c r="N144" s="79"/>
      <c r="O144" s="87"/>
      <c r="P144" s="79"/>
      <c r="Q144" s="82"/>
      <c r="R144" s="79"/>
    </row>
    <row r="145" spans="1:18" ht="15" x14ac:dyDescent="0.2">
      <c r="A145" s="13">
        <v>6</v>
      </c>
      <c r="B145" s="14" t="s">
        <v>216</v>
      </c>
      <c r="C145" s="15"/>
      <c r="D145" s="101"/>
      <c r="E145" s="16">
        <v>9.9</v>
      </c>
      <c r="F145" s="17">
        <f>IF(E145="", "", _xlfn.RANK.EQ(E145, E140:E145, 1))</f>
        <v>4</v>
      </c>
      <c r="G145" s="18">
        <f t="shared" si="27"/>
        <v>9.9</v>
      </c>
      <c r="H145" s="77"/>
      <c r="I145" s="80"/>
      <c r="J145" s="19">
        <v>177</v>
      </c>
      <c r="K145" s="17">
        <f>IF(J145="", "", _xlfn.RANK.EQ(J145, J140:J145, 0))</f>
        <v>5</v>
      </c>
      <c r="L145" s="20">
        <f t="shared" si="28"/>
        <v>177</v>
      </c>
      <c r="M145" s="77"/>
      <c r="N145" s="80"/>
      <c r="O145" s="88"/>
      <c r="P145" s="80"/>
      <c r="Q145" s="83"/>
      <c r="R145" s="80"/>
    </row>
    <row r="146" spans="1:18" ht="15" x14ac:dyDescent="0.2">
      <c r="A146" s="3"/>
      <c r="B146" s="4"/>
      <c r="C146" s="4"/>
      <c r="D146" s="4"/>
      <c r="E146" s="5"/>
      <c r="F146" s="6"/>
      <c r="G146" s="3"/>
      <c r="H146" s="3"/>
      <c r="I146" s="6"/>
      <c r="J146" s="5"/>
      <c r="K146" s="6"/>
      <c r="L146" s="3"/>
      <c r="M146" s="3"/>
      <c r="N146" s="6"/>
    </row>
    <row r="147" spans="1:18" ht="15" x14ac:dyDescent="0.2">
      <c r="A147" s="70" t="s">
        <v>1</v>
      </c>
      <c r="B147" s="89" t="s">
        <v>2</v>
      </c>
      <c r="C147" s="9"/>
      <c r="D147" s="89" t="s">
        <v>3</v>
      </c>
      <c r="E147" s="72" t="s">
        <v>4</v>
      </c>
      <c r="F147" s="73"/>
      <c r="G147" s="73"/>
      <c r="H147" s="73"/>
      <c r="I147" s="74"/>
      <c r="J147" s="72" t="s">
        <v>5</v>
      </c>
      <c r="K147" s="73"/>
      <c r="L147" s="73"/>
      <c r="M147" s="73"/>
      <c r="N147" s="74"/>
      <c r="O147" s="84" t="s">
        <v>6</v>
      </c>
      <c r="P147" s="70" t="s">
        <v>7</v>
      </c>
      <c r="Q147" s="70" t="s">
        <v>8</v>
      </c>
      <c r="R147" s="70" t="s">
        <v>9</v>
      </c>
    </row>
    <row r="148" spans="1:18" s="10" customFormat="1" ht="24" x14ac:dyDescent="0.2">
      <c r="A148" s="71"/>
      <c r="B148" s="90"/>
      <c r="C148" s="8"/>
      <c r="D148" s="90"/>
      <c r="E148" s="11" t="s">
        <v>10</v>
      </c>
      <c r="F148" s="7" t="s">
        <v>11</v>
      </c>
      <c r="G148" s="7" t="s">
        <v>12</v>
      </c>
      <c r="H148" s="7" t="s">
        <v>13</v>
      </c>
      <c r="I148" s="7" t="s">
        <v>7</v>
      </c>
      <c r="J148" s="11" t="s">
        <v>14</v>
      </c>
      <c r="K148" s="7" t="s">
        <v>11</v>
      </c>
      <c r="L148" s="7" t="s">
        <v>12</v>
      </c>
      <c r="M148" s="7" t="s">
        <v>13</v>
      </c>
      <c r="N148" s="7" t="s">
        <v>7</v>
      </c>
      <c r="O148" s="85"/>
      <c r="P148" s="71"/>
      <c r="Q148" s="71"/>
      <c r="R148" s="71"/>
    </row>
    <row r="149" spans="1:18" ht="15" x14ac:dyDescent="0.2">
      <c r="A149" s="13">
        <v>1</v>
      </c>
      <c r="B149" s="14" t="s">
        <v>217</v>
      </c>
      <c r="C149" s="15"/>
      <c r="D149" s="121" t="s">
        <v>28</v>
      </c>
      <c r="E149" s="16">
        <v>9.5</v>
      </c>
      <c r="F149" s="17">
        <f>IF(E149="", "", _xlfn.RANK.EQ(E149, E149:E154, 1))</f>
        <v>4</v>
      </c>
      <c r="G149" s="18">
        <f t="shared" ref="G149:G154" si="29">IF(OR(F149=1, F149=2, F149=3, F149=4, F149=5), E149, "")</f>
        <v>9.5</v>
      </c>
      <c r="H149" s="75">
        <f>IF(SUM(G149:G154)=0, "", SUM(G149:G154))</f>
        <v>46.2</v>
      </c>
      <c r="I149" s="78">
        <f>IF(ISERROR(_xlfn.RANK.EQ(H149, $H$5:$H$163, 1)), "", _xlfn.RANK.EQ(H149, $H$5:$H$163, 1))</f>
        <v>3</v>
      </c>
      <c r="J149" s="19">
        <v>186</v>
      </c>
      <c r="K149" s="17">
        <f>IF(J149="", "", _xlfn.RANK.EQ(J149, J149:J154, 0))</f>
        <v>5</v>
      </c>
      <c r="L149" s="20">
        <f t="shared" ref="L149:L154" si="30">IF(OR(K149=1, K149=2, K149=3, K149=4, K149=5), J149, "")</f>
        <v>186</v>
      </c>
      <c r="M149" s="75">
        <f>IF(SUM(L149:L154)=0, "", SUM(L149:L154))</f>
        <v>972</v>
      </c>
      <c r="N149" s="78">
        <f>IF(ISERROR(_xlfn.RANK.EQ(M149, $M$5:$M$163, 0)), "", _xlfn.RANK.EQ(M149, $M$5:$M$163, 0))</f>
        <v>8</v>
      </c>
      <c r="O149" s="86"/>
      <c r="P149" s="78" t="str">
        <f>IF(ISERROR(_xlfn.RANK.EQ(O149, $O$5:$O$155, 1)), "", _xlfn.RANK.EQ(O149, $O$5:$O$155, 1))</f>
        <v/>
      </c>
      <c r="Q149" s="81">
        <f>I149+N149</f>
        <v>11</v>
      </c>
      <c r="R149" s="78">
        <f>IF(ISERROR(_xlfn.RANK.EQ(Q149, $Q$5:$Q$163, 1)), "", _xlfn.RANK.EQ(Q149, $Q$5:$Q$163, 1))</f>
        <v>5</v>
      </c>
    </row>
    <row r="150" spans="1:18" ht="15" x14ac:dyDescent="0.2">
      <c r="A150" s="13">
        <v>2</v>
      </c>
      <c r="B150" s="14" t="s">
        <v>218</v>
      </c>
      <c r="C150" s="15"/>
      <c r="D150" s="122"/>
      <c r="E150" s="16">
        <v>9.6999999999999993</v>
      </c>
      <c r="F150" s="17">
        <f>IF(E150="", "", _xlfn.RANK.EQ(E150, E149:E154, 1))</f>
        <v>5</v>
      </c>
      <c r="G150" s="18">
        <f t="shared" si="29"/>
        <v>9.6999999999999993</v>
      </c>
      <c r="H150" s="76"/>
      <c r="I150" s="79"/>
      <c r="J150" s="19">
        <v>167</v>
      </c>
      <c r="K150" s="17">
        <f>IF(J150="", "", _xlfn.RANK.EQ(J150, J149:J154, 0))</f>
        <v>6</v>
      </c>
      <c r="L150" s="20" t="str">
        <f t="shared" si="30"/>
        <v/>
      </c>
      <c r="M150" s="76"/>
      <c r="N150" s="79"/>
      <c r="O150" s="87"/>
      <c r="P150" s="79"/>
      <c r="Q150" s="82"/>
      <c r="R150" s="79"/>
    </row>
    <row r="151" spans="1:18" ht="15" x14ac:dyDescent="0.2">
      <c r="A151" s="13">
        <v>3</v>
      </c>
      <c r="B151" s="14" t="s">
        <v>219</v>
      </c>
      <c r="C151" s="15"/>
      <c r="D151" s="122"/>
      <c r="E151" s="16">
        <v>8.9</v>
      </c>
      <c r="F151" s="17">
        <f>IF(E151="", "", _xlfn.RANK.EQ(E151, E149:E154, 1))</f>
        <v>2</v>
      </c>
      <c r="G151" s="18">
        <f t="shared" si="29"/>
        <v>8.9</v>
      </c>
      <c r="H151" s="76"/>
      <c r="I151" s="79"/>
      <c r="J151" s="19">
        <v>191</v>
      </c>
      <c r="K151" s="17">
        <f>IF(J151="", "", _xlfn.RANK.EQ(J151, J149:J154, 0))</f>
        <v>3</v>
      </c>
      <c r="L151" s="20">
        <f t="shared" si="30"/>
        <v>191</v>
      </c>
      <c r="M151" s="76"/>
      <c r="N151" s="79"/>
      <c r="O151" s="87"/>
      <c r="P151" s="79"/>
      <c r="Q151" s="82"/>
      <c r="R151" s="79"/>
    </row>
    <row r="152" spans="1:18" ht="15" x14ac:dyDescent="0.2">
      <c r="A152" s="13">
        <v>4</v>
      </c>
      <c r="B152" s="14" t="s">
        <v>220</v>
      </c>
      <c r="C152" s="15"/>
      <c r="D152" s="122"/>
      <c r="E152" s="16">
        <v>9.9</v>
      </c>
      <c r="F152" s="17">
        <f>IF(E152="", "", _xlfn.RANK.EQ(E152, E149:E154, 1))</f>
        <v>6</v>
      </c>
      <c r="G152" s="18" t="str">
        <f t="shared" si="29"/>
        <v/>
      </c>
      <c r="H152" s="76"/>
      <c r="I152" s="79"/>
      <c r="J152" s="19">
        <v>190</v>
      </c>
      <c r="K152" s="17">
        <f>IF(J152="", "", _xlfn.RANK.EQ(J152, J149:J154, 0))</f>
        <v>4</v>
      </c>
      <c r="L152" s="20">
        <f t="shared" si="30"/>
        <v>190</v>
      </c>
      <c r="M152" s="76"/>
      <c r="N152" s="79"/>
      <c r="O152" s="87"/>
      <c r="P152" s="79"/>
      <c r="Q152" s="82"/>
      <c r="R152" s="79"/>
    </row>
    <row r="153" spans="1:18" ht="15" x14ac:dyDescent="0.2">
      <c r="A153" s="13">
        <v>5</v>
      </c>
      <c r="B153" s="14" t="s">
        <v>221</v>
      </c>
      <c r="C153" s="15"/>
      <c r="D153" s="122"/>
      <c r="E153" s="16">
        <v>8.8000000000000007</v>
      </c>
      <c r="F153" s="17">
        <f>IF(E153="", "", _xlfn.RANK.EQ(E153, E149:E154, 1))</f>
        <v>1</v>
      </c>
      <c r="G153" s="18">
        <f t="shared" si="29"/>
        <v>8.8000000000000007</v>
      </c>
      <c r="H153" s="76"/>
      <c r="I153" s="79"/>
      <c r="J153" s="19">
        <v>207</v>
      </c>
      <c r="K153" s="17">
        <f>IF(J153="", "", _xlfn.RANK.EQ(J153, J149:J154, 0))</f>
        <v>1</v>
      </c>
      <c r="L153" s="20">
        <f t="shared" si="30"/>
        <v>207</v>
      </c>
      <c r="M153" s="76"/>
      <c r="N153" s="79"/>
      <c r="O153" s="87"/>
      <c r="P153" s="79"/>
      <c r="Q153" s="82"/>
      <c r="R153" s="79"/>
    </row>
    <row r="154" spans="1:18" ht="15" x14ac:dyDescent="0.2">
      <c r="A154" s="13">
        <v>6</v>
      </c>
      <c r="B154" s="14" t="s">
        <v>222</v>
      </c>
      <c r="C154" s="15"/>
      <c r="D154" s="123"/>
      <c r="E154" s="16">
        <v>9.3000000000000007</v>
      </c>
      <c r="F154" s="17">
        <f>IF(E154="", "", _xlfn.RANK.EQ(E154, E149:E154, 1))</f>
        <v>3</v>
      </c>
      <c r="G154" s="18">
        <f t="shared" si="29"/>
        <v>9.3000000000000007</v>
      </c>
      <c r="H154" s="77"/>
      <c r="I154" s="80"/>
      <c r="J154" s="19">
        <v>198</v>
      </c>
      <c r="K154" s="17">
        <f>IF(J154="", "", _xlfn.RANK.EQ(J154, J149:J154, 0))</f>
        <v>2</v>
      </c>
      <c r="L154" s="20">
        <f t="shared" si="30"/>
        <v>198</v>
      </c>
      <c r="M154" s="77"/>
      <c r="N154" s="80"/>
      <c r="O154" s="88"/>
      <c r="P154" s="80"/>
      <c r="Q154" s="83"/>
      <c r="R154" s="80"/>
    </row>
    <row r="155" spans="1:18" ht="15" x14ac:dyDescent="0.2">
      <c r="A155" s="21"/>
      <c r="B155" s="4"/>
      <c r="C155" s="22"/>
      <c r="D155" s="4"/>
      <c r="E155" s="23"/>
      <c r="F155" s="6"/>
      <c r="G155" s="24"/>
      <c r="H155" s="25"/>
      <c r="I155" s="6"/>
      <c r="J155" s="23"/>
      <c r="K155" s="6"/>
      <c r="L155" s="24"/>
      <c r="M155" s="25"/>
      <c r="N155" s="6"/>
    </row>
    <row r="156" spans="1:18" ht="15" x14ac:dyDescent="0.2">
      <c r="A156" s="70" t="s">
        <v>1</v>
      </c>
      <c r="B156" s="89" t="s">
        <v>2</v>
      </c>
      <c r="C156" s="9"/>
      <c r="D156" s="89" t="s">
        <v>3</v>
      </c>
      <c r="E156" s="72" t="s">
        <v>4</v>
      </c>
      <c r="F156" s="73"/>
      <c r="G156" s="73"/>
      <c r="H156" s="73"/>
      <c r="I156" s="74"/>
      <c r="J156" s="72" t="s">
        <v>5</v>
      </c>
      <c r="K156" s="73"/>
      <c r="L156" s="73"/>
      <c r="M156" s="73"/>
      <c r="N156" s="74"/>
      <c r="O156" s="84" t="s">
        <v>6</v>
      </c>
      <c r="P156" s="70" t="s">
        <v>7</v>
      </c>
      <c r="Q156" s="70" t="s">
        <v>8</v>
      </c>
      <c r="R156" s="70" t="s">
        <v>9</v>
      </c>
    </row>
    <row r="157" spans="1:18" s="10" customFormat="1" ht="24" x14ac:dyDescent="0.2">
      <c r="A157" s="71"/>
      <c r="B157" s="90"/>
      <c r="C157" s="8"/>
      <c r="D157" s="90"/>
      <c r="E157" s="11" t="s">
        <v>10</v>
      </c>
      <c r="F157" s="7" t="s">
        <v>11</v>
      </c>
      <c r="G157" s="7" t="s">
        <v>12</v>
      </c>
      <c r="H157" s="7" t="s">
        <v>13</v>
      </c>
      <c r="I157" s="7" t="s">
        <v>7</v>
      </c>
      <c r="J157" s="11" t="s">
        <v>14</v>
      </c>
      <c r="K157" s="7" t="s">
        <v>11</v>
      </c>
      <c r="L157" s="7" t="s">
        <v>12</v>
      </c>
      <c r="M157" s="7" t="s">
        <v>13</v>
      </c>
      <c r="N157" s="7" t="s">
        <v>7</v>
      </c>
      <c r="O157" s="85"/>
      <c r="P157" s="71"/>
      <c r="Q157" s="71"/>
      <c r="R157" s="71"/>
    </row>
    <row r="158" spans="1:18" ht="15" x14ac:dyDescent="0.2">
      <c r="A158" s="13">
        <v>1</v>
      </c>
      <c r="B158" s="14" t="s">
        <v>223</v>
      </c>
      <c r="C158" s="15"/>
      <c r="D158" s="99">
        <v>30</v>
      </c>
      <c r="E158" s="16">
        <v>9.3000000000000007</v>
      </c>
      <c r="F158" s="17">
        <f>IF(E158="", "", _xlfn.RANK.EQ(E158, E158:E163, 1))</f>
        <v>2</v>
      </c>
      <c r="G158" s="18">
        <f t="shared" ref="G158:G163" si="31">IF(OR(F158=1, F158=2, F158=3, F158=4, F158=5), E158, "")</f>
        <v>9.3000000000000007</v>
      </c>
      <c r="H158" s="75">
        <f>IF(SUM(G158:G163)=0, "", SUM(G158:G163))</f>
        <v>47.300000000000004</v>
      </c>
      <c r="I158" s="78">
        <f>IF(ISERROR(_xlfn.RANK.EQ(H158, $H$5:$H$163, 1)), "", _xlfn.RANK.EQ(H158, $H$5:$H$163, 1))</f>
        <v>6</v>
      </c>
      <c r="J158" s="19">
        <v>203</v>
      </c>
      <c r="K158" s="17">
        <f>IF(J158="", "", _xlfn.RANK.EQ(J158, J158:J163, 0))</f>
        <v>2</v>
      </c>
      <c r="L158" s="20">
        <f t="shared" ref="L158:L163" si="32">IF(OR(K158=1, K158=2, K158=3, K158=4, K158=5), J158, "")</f>
        <v>203</v>
      </c>
      <c r="M158" s="75">
        <f>IF(SUM(L158:L163)=0, "", SUM(L158:L163))</f>
        <v>985</v>
      </c>
      <c r="N158" s="78">
        <f>IF(ISERROR(_xlfn.RANK.EQ(M158, $M$5:$M$163, 0)), "", _xlfn.RANK.EQ(M158, $M$5:$M$163, 0))</f>
        <v>6</v>
      </c>
      <c r="O158" s="86"/>
      <c r="P158" s="78" t="str">
        <f>IF(ISERROR(_xlfn.RANK.EQ(O158, $O$5:$O$155, 1)), "", _xlfn.RANK.EQ(O158, $O$5:$O$155, 1))</f>
        <v/>
      </c>
      <c r="Q158" s="81">
        <f>I158+N158</f>
        <v>12</v>
      </c>
      <c r="R158" s="78">
        <f>IF(ISERROR(_xlfn.RANK.EQ(Q158, $Q$5:$Q$163, 1)), "", _xlfn.RANK.EQ(Q158, $Q$5:$Q$163, 1))</f>
        <v>6</v>
      </c>
    </row>
    <row r="159" spans="1:18" ht="15" x14ac:dyDescent="0.2">
      <c r="A159" s="13">
        <v>2</v>
      </c>
      <c r="B159" s="14" t="s">
        <v>224</v>
      </c>
      <c r="C159" s="15"/>
      <c r="D159" s="100"/>
      <c r="E159" s="16">
        <v>8.9</v>
      </c>
      <c r="F159" s="17">
        <f>IF(E159="", "", _xlfn.RANK.EQ(E159, E158:E163, 1))</f>
        <v>1</v>
      </c>
      <c r="G159" s="18">
        <f t="shared" si="31"/>
        <v>8.9</v>
      </c>
      <c r="H159" s="76"/>
      <c r="I159" s="79"/>
      <c r="J159" s="19">
        <v>213</v>
      </c>
      <c r="K159" s="17">
        <f>IF(J159="", "", _xlfn.RANK.EQ(J159, J158:J163, 0))</f>
        <v>1</v>
      </c>
      <c r="L159" s="20">
        <f t="shared" si="32"/>
        <v>213</v>
      </c>
      <c r="M159" s="76"/>
      <c r="N159" s="79"/>
      <c r="O159" s="87"/>
      <c r="P159" s="79"/>
      <c r="Q159" s="82"/>
      <c r="R159" s="79"/>
    </row>
    <row r="160" spans="1:18" ht="15" x14ac:dyDescent="0.2">
      <c r="A160" s="13">
        <v>3</v>
      </c>
      <c r="B160" s="14" t="s">
        <v>225</v>
      </c>
      <c r="C160" s="15"/>
      <c r="D160" s="100"/>
      <c r="E160" s="16">
        <v>10.1</v>
      </c>
      <c r="F160" s="17">
        <f>IF(E160="", "", _xlfn.RANK.EQ(E160, E158:E163, 1))</f>
        <v>5</v>
      </c>
      <c r="G160" s="18">
        <f t="shared" si="31"/>
        <v>10.1</v>
      </c>
      <c r="H160" s="76"/>
      <c r="I160" s="79"/>
      <c r="J160" s="19">
        <v>184</v>
      </c>
      <c r="K160" s="17">
        <f>IF(J160="", "", _xlfn.RANK.EQ(J160, J158:J163, 0))</f>
        <v>5</v>
      </c>
      <c r="L160" s="20">
        <f t="shared" si="32"/>
        <v>184</v>
      </c>
      <c r="M160" s="76"/>
      <c r="N160" s="79"/>
      <c r="O160" s="87"/>
      <c r="P160" s="79"/>
      <c r="Q160" s="82"/>
      <c r="R160" s="79"/>
    </row>
    <row r="161" spans="1:18" ht="15" x14ac:dyDescent="0.2">
      <c r="A161" s="13">
        <v>4</v>
      </c>
      <c r="B161" s="14" t="s">
        <v>226</v>
      </c>
      <c r="C161" s="15"/>
      <c r="D161" s="100"/>
      <c r="E161" s="16">
        <v>9.5</v>
      </c>
      <c r="F161" s="17">
        <f>IF(E161="", "", _xlfn.RANK.EQ(E161, E158:E163, 1))</f>
        <v>3</v>
      </c>
      <c r="G161" s="18">
        <f t="shared" si="31"/>
        <v>9.5</v>
      </c>
      <c r="H161" s="76"/>
      <c r="I161" s="79"/>
      <c r="J161" s="19">
        <v>177</v>
      </c>
      <c r="K161" s="17">
        <f>IF(J161="", "", _xlfn.RANK.EQ(J161, J158:J163, 0))</f>
        <v>6</v>
      </c>
      <c r="L161" s="20" t="str">
        <f t="shared" si="32"/>
        <v/>
      </c>
      <c r="M161" s="76"/>
      <c r="N161" s="79"/>
      <c r="O161" s="87"/>
      <c r="P161" s="79"/>
      <c r="Q161" s="82"/>
      <c r="R161" s="79"/>
    </row>
    <row r="162" spans="1:18" ht="15" x14ac:dyDescent="0.2">
      <c r="A162" s="13">
        <v>5</v>
      </c>
      <c r="B162" s="14" t="s">
        <v>227</v>
      </c>
      <c r="C162" s="15"/>
      <c r="D162" s="100"/>
      <c r="E162" s="16">
        <v>9.5</v>
      </c>
      <c r="F162" s="17">
        <f>IF(E162="", "", _xlfn.RANK.EQ(E162, E158:E163, 1))</f>
        <v>3</v>
      </c>
      <c r="G162" s="18">
        <f t="shared" si="31"/>
        <v>9.5</v>
      </c>
      <c r="H162" s="76"/>
      <c r="I162" s="79"/>
      <c r="J162" s="19">
        <v>195</v>
      </c>
      <c r="K162" s="17">
        <f>IF(J162="", "", _xlfn.RANK.EQ(J162, J158:J163, 0))</f>
        <v>3</v>
      </c>
      <c r="L162" s="20">
        <f t="shared" si="32"/>
        <v>195</v>
      </c>
      <c r="M162" s="76"/>
      <c r="N162" s="79"/>
      <c r="O162" s="87"/>
      <c r="P162" s="79"/>
      <c r="Q162" s="82"/>
      <c r="R162" s="79"/>
    </row>
    <row r="163" spans="1:18" ht="15" x14ac:dyDescent="0.2">
      <c r="A163" s="13">
        <v>6</v>
      </c>
      <c r="B163" s="14" t="s">
        <v>228</v>
      </c>
      <c r="C163" s="15"/>
      <c r="D163" s="101"/>
      <c r="E163" s="16">
        <v>10.5</v>
      </c>
      <c r="F163" s="17">
        <f>IF(E163="", "", _xlfn.RANK.EQ(E163, E158:E163, 1))</f>
        <v>6</v>
      </c>
      <c r="G163" s="18" t="str">
        <f t="shared" si="31"/>
        <v/>
      </c>
      <c r="H163" s="77"/>
      <c r="I163" s="80"/>
      <c r="J163" s="19">
        <v>190</v>
      </c>
      <c r="K163" s="17">
        <f>IF(J163="", "", _xlfn.RANK.EQ(J163, J158:J163, 0))</f>
        <v>4</v>
      </c>
      <c r="L163" s="20">
        <f t="shared" si="32"/>
        <v>190</v>
      </c>
      <c r="M163" s="77"/>
      <c r="N163" s="80"/>
      <c r="O163" s="88"/>
      <c r="P163" s="80"/>
      <c r="Q163" s="83"/>
      <c r="R163" s="80"/>
    </row>
    <row r="167" spans="1:18" ht="15" x14ac:dyDescent="0.2">
      <c r="A167" s="94" t="s">
        <v>1</v>
      </c>
      <c r="B167" s="105" t="s">
        <v>2</v>
      </c>
      <c r="C167" s="28"/>
      <c r="D167" s="105" t="s">
        <v>3</v>
      </c>
      <c r="E167" s="113" t="s">
        <v>4</v>
      </c>
      <c r="F167" s="114"/>
      <c r="G167" s="114"/>
      <c r="H167" s="114"/>
      <c r="I167" s="115"/>
      <c r="J167" s="113" t="s">
        <v>5</v>
      </c>
      <c r="K167" s="114"/>
      <c r="L167" s="114"/>
      <c r="M167" s="114"/>
      <c r="N167" s="115"/>
      <c r="O167" s="116" t="s">
        <v>6</v>
      </c>
      <c r="P167" s="94" t="s">
        <v>7</v>
      </c>
      <c r="Q167" s="94" t="s">
        <v>8</v>
      </c>
      <c r="R167" s="94" t="s">
        <v>9</v>
      </c>
    </row>
    <row r="168" spans="1:18" ht="24" x14ac:dyDescent="0.2">
      <c r="A168" s="95"/>
      <c r="B168" s="106"/>
      <c r="C168" s="27"/>
      <c r="D168" s="106"/>
      <c r="E168" s="29" t="s">
        <v>10</v>
      </c>
      <c r="F168" s="26" t="s">
        <v>11</v>
      </c>
      <c r="G168" s="26" t="s">
        <v>12</v>
      </c>
      <c r="H168" s="26" t="s">
        <v>13</v>
      </c>
      <c r="I168" s="26" t="s">
        <v>7</v>
      </c>
      <c r="J168" s="29" t="s">
        <v>14</v>
      </c>
      <c r="K168" s="26" t="s">
        <v>11</v>
      </c>
      <c r="L168" s="26" t="s">
        <v>12</v>
      </c>
      <c r="M168" s="26" t="s">
        <v>13</v>
      </c>
      <c r="N168" s="26" t="s">
        <v>7</v>
      </c>
      <c r="O168" s="117"/>
      <c r="P168" s="95"/>
      <c r="Q168" s="95"/>
      <c r="R168" s="95"/>
    </row>
    <row r="169" spans="1:18" ht="15" x14ac:dyDescent="0.2">
      <c r="A169" s="30">
        <v>1</v>
      </c>
      <c r="B169" s="28" t="s">
        <v>229</v>
      </c>
      <c r="C169" s="31"/>
      <c r="D169" s="102">
        <v>53</v>
      </c>
      <c r="E169" s="32">
        <v>10.1</v>
      </c>
      <c r="F169" s="33">
        <f>IF(E169="", "", _xlfn.RANK.EQ(E169, E169:E174, 1))</f>
        <v>1</v>
      </c>
      <c r="G169" s="34">
        <f t="shared" ref="G169:G174" si="33">IF(OR(F169=1, F169=2, F169=3, F169=4, F169=5), E169, "")</f>
        <v>10.1</v>
      </c>
      <c r="H169" s="110">
        <f>IF(SUM(G169:G174)=0, "", SUM(G169:G174))</f>
        <v>53.2</v>
      </c>
      <c r="I169" s="107" t="s">
        <v>118</v>
      </c>
      <c r="J169" s="35">
        <v>170</v>
      </c>
      <c r="K169" s="33">
        <f>IF(J169="", "", _xlfn.RANK.EQ(J169, J169:J174, 0))</f>
        <v>2</v>
      </c>
      <c r="L169" s="36">
        <f t="shared" ref="L169:L174" si="34">IF(OR(K169=1, K169=2, K169=3, K169=4, K169=5), J169, "")</f>
        <v>170</v>
      </c>
      <c r="M169" s="110">
        <f>IF(SUM(L169:L174)=0, "", SUM(L169:L174))</f>
        <v>810</v>
      </c>
      <c r="N169" s="107" t="s">
        <v>118</v>
      </c>
      <c r="O169" s="118"/>
      <c r="P169" s="91" t="str">
        <f>IF(ISERROR(_xlfn.RANK.EQ(O169, $O$5:$O$155, 1)), "", _xlfn.RANK.EQ(O169, $O$5:$O$155, 1))</f>
        <v/>
      </c>
      <c r="Q169" s="107"/>
      <c r="R169" s="91">
        <v>19</v>
      </c>
    </row>
    <row r="170" spans="1:18" ht="15" x14ac:dyDescent="0.2">
      <c r="A170" s="30">
        <v>2</v>
      </c>
      <c r="B170" s="28" t="s">
        <v>230</v>
      </c>
      <c r="C170" s="31"/>
      <c r="D170" s="103"/>
      <c r="E170" s="32">
        <v>10.5</v>
      </c>
      <c r="F170" s="33">
        <f>IF(E170="", "", _xlfn.RANK.EQ(E170, E169:E174, 1))</f>
        <v>2</v>
      </c>
      <c r="G170" s="34">
        <f t="shared" si="33"/>
        <v>10.5</v>
      </c>
      <c r="H170" s="111"/>
      <c r="I170" s="108"/>
      <c r="J170" s="35">
        <v>185</v>
      </c>
      <c r="K170" s="33">
        <f>IF(J170="", "", _xlfn.RANK.EQ(J170, J169:J174, 0))</f>
        <v>1</v>
      </c>
      <c r="L170" s="36">
        <f t="shared" si="34"/>
        <v>185</v>
      </c>
      <c r="M170" s="111"/>
      <c r="N170" s="108"/>
      <c r="O170" s="119"/>
      <c r="P170" s="92"/>
      <c r="Q170" s="108"/>
      <c r="R170" s="92"/>
    </row>
    <row r="171" spans="1:18" ht="15" x14ac:dyDescent="0.2">
      <c r="A171" s="30">
        <v>3</v>
      </c>
      <c r="B171" s="28" t="s">
        <v>231</v>
      </c>
      <c r="C171" s="31"/>
      <c r="D171" s="103"/>
      <c r="E171" s="32">
        <v>10.9</v>
      </c>
      <c r="F171" s="33">
        <f>IF(E171="", "", _xlfn.RANK.EQ(E171, E169:E174, 1))</f>
        <v>4</v>
      </c>
      <c r="G171" s="34">
        <f t="shared" si="33"/>
        <v>10.9</v>
      </c>
      <c r="H171" s="111"/>
      <c r="I171" s="108"/>
      <c r="J171" s="35">
        <v>153</v>
      </c>
      <c r="K171" s="33">
        <f>IF(J171="", "", _xlfn.RANK.EQ(J171, J169:J174, 0))</f>
        <v>4</v>
      </c>
      <c r="L171" s="36">
        <f t="shared" si="34"/>
        <v>153</v>
      </c>
      <c r="M171" s="111"/>
      <c r="N171" s="108"/>
      <c r="O171" s="119"/>
      <c r="P171" s="92"/>
      <c r="Q171" s="108"/>
      <c r="R171" s="92"/>
    </row>
    <row r="172" spans="1:18" ht="15" x14ac:dyDescent="0.2">
      <c r="A172" s="30">
        <v>4</v>
      </c>
      <c r="B172" s="28" t="s">
        <v>232</v>
      </c>
      <c r="C172" s="31"/>
      <c r="D172" s="103"/>
      <c r="E172" s="32">
        <v>11.2</v>
      </c>
      <c r="F172" s="33">
        <f>IF(E172="", "", _xlfn.RANK.EQ(E172, E169:E174, 1))</f>
        <v>5</v>
      </c>
      <c r="G172" s="34">
        <f t="shared" si="33"/>
        <v>11.2</v>
      </c>
      <c r="H172" s="111"/>
      <c r="I172" s="108"/>
      <c r="J172" s="35">
        <v>138</v>
      </c>
      <c r="K172" s="33">
        <f>IF(J172="", "", _xlfn.RANK.EQ(J172, J169:J174, 0))</f>
        <v>5</v>
      </c>
      <c r="L172" s="36">
        <f t="shared" si="34"/>
        <v>138</v>
      </c>
      <c r="M172" s="111"/>
      <c r="N172" s="108"/>
      <c r="O172" s="119"/>
      <c r="P172" s="92"/>
      <c r="Q172" s="108"/>
      <c r="R172" s="92"/>
    </row>
    <row r="173" spans="1:18" ht="15" x14ac:dyDescent="0.2">
      <c r="A173" s="30">
        <v>5</v>
      </c>
      <c r="B173" s="28" t="s">
        <v>233</v>
      </c>
      <c r="C173" s="31"/>
      <c r="D173" s="103"/>
      <c r="E173" s="32">
        <v>10.5</v>
      </c>
      <c r="F173" s="33">
        <f>IF(E173="", "", _xlfn.RANK.EQ(E173, E169:E174, 1))</f>
        <v>2</v>
      </c>
      <c r="G173" s="34">
        <f t="shared" si="33"/>
        <v>10.5</v>
      </c>
      <c r="H173" s="111"/>
      <c r="I173" s="108"/>
      <c r="J173" s="35">
        <v>164</v>
      </c>
      <c r="K173" s="33">
        <f>IF(J173="", "", _xlfn.RANK.EQ(J173, J169:J174, 0))</f>
        <v>3</v>
      </c>
      <c r="L173" s="36">
        <f t="shared" si="34"/>
        <v>164</v>
      </c>
      <c r="M173" s="111"/>
      <c r="N173" s="108"/>
      <c r="O173" s="119"/>
      <c r="P173" s="92"/>
      <c r="Q173" s="108"/>
      <c r="R173" s="92"/>
    </row>
    <row r="174" spans="1:18" ht="15" x14ac:dyDescent="0.2">
      <c r="A174" s="30">
        <v>6</v>
      </c>
      <c r="B174" s="28"/>
      <c r="C174" s="31"/>
      <c r="D174" s="104"/>
      <c r="E174" s="32"/>
      <c r="F174" s="33" t="str">
        <f>IF(E174="", "", _xlfn.RANK.EQ(E174, E169:E174, 1))</f>
        <v/>
      </c>
      <c r="G174" s="34" t="str">
        <f t="shared" si="33"/>
        <v/>
      </c>
      <c r="H174" s="112"/>
      <c r="I174" s="109"/>
      <c r="J174" s="35"/>
      <c r="K174" s="33" t="str">
        <f>IF(J174="", "", _xlfn.RANK.EQ(J174, J169:J174, 0))</f>
        <v/>
      </c>
      <c r="L174" s="36" t="str">
        <f t="shared" si="34"/>
        <v/>
      </c>
      <c r="M174" s="112"/>
      <c r="N174" s="109"/>
      <c r="O174" s="120"/>
      <c r="P174" s="93"/>
      <c r="Q174" s="109"/>
      <c r="R174" s="93"/>
    </row>
  </sheetData>
  <sheetProtection sheet="1"/>
  <mergeCells count="343">
    <mergeCell ref="M14:M19"/>
    <mergeCell ref="M23:M28"/>
    <mergeCell ref="N14:N19"/>
    <mergeCell ref="N23:N28"/>
    <mergeCell ref="M32:M37"/>
    <mergeCell ref="N32:N37"/>
    <mergeCell ref="Q32:Q37"/>
    <mergeCell ref="Q68:Q73"/>
    <mergeCell ref="Q59:Q64"/>
    <mergeCell ref="Q48:Q49"/>
    <mergeCell ref="Q57:Q58"/>
    <mergeCell ref="Q14:Q19"/>
    <mergeCell ref="Q23:Q28"/>
    <mergeCell ref="R14:R19"/>
    <mergeCell ref="R12:R13"/>
    <mergeCell ref="R30:R31"/>
    <mergeCell ref="R39:R40"/>
    <mergeCell ref="R77:R82"/>
    <mergeCell ref="P41:P46"/>
    <mergeCell ref="O41:O46"/>
    <mergeCell ref="O39:O40"/>
    <mergeCell ref="P21:P22"/>
    <mergeCell ref="P12:P13"/>
    <mergeCell ref="P14:P19"/>
    <mergeCell ref="O12:O13"/>
    <mergeCell ref="O14:O19"/>
    <mergeCell ref="O21:O22"/>
    <mergeCell ref="O30:O31"/>
    <mergeCell ref="O32:O37"/>
    <mergeCell ref="P23:P28"/>
    <mergeCell ref="P30:P31"/>
    <mergeCell ref="P32:P37"/>
    <mergeCell ref="P39:P40"/>
    <mergeCell ref="Q86:Q91"/>
    <mergeCell ref="Q93:Q94"/>
    <mergeCell ref="R41:R46"/>
    <mergeCell ref="R68:R73"/>
    <mergeCell ref="R59:R64"/>
    <mergeCell ref="R50:R55"/>
    <mergeCell ref="R21:R22"/>
    <mergeCell ref="R23:R28"/>
    <mergeCell ref="R32:R37"/>
    <mergeCell ref="R84:R85"/>
    <mergeCell ref="R86:R91"/>
    <mergeCell ref="R93:R94"/>
    <mergeCell ref="R48:R49"/>
    <mergeCell ref="R75:R76"/>
    <mergeCell ref="R66:R67"/>
    <mergeCell ref="R57:R58"/>
    <mergeCell ref="Q84:Q85"/>
    <mergeCell ref="Q39:Q40"/>
    <mergeCell ref="Q75:Q76"/>
    <mergeCell ref="Q66:Q67"/>
    <mergeCell ref="Q41:Q46"/>
    <mergeCell ref="Q50:Q55"/>
    <mergeCell ref="Q12:Q13"/>
    <mergeCell ref="Q21:Q22"/>
    <mergeCell ref="Q30:Q31"/>
    <mergeCell ref="Q77:Q82"/>
    <mergeCell ref="O86:O91"/>
    <mergeCell ref="O93:O94"/>
    <mergeCell ref="P68:P73"/>
    <mergeCell ref="P66:P67"/>
    <mergeCell ref="P48:P49"/>
    <mergeCell ref="P50:P55"/>
    <mergeCell ref="P57:P58"/>
    <mergeCell ref="P59:P64"/>
    <mergeCell ref="P75:P76"/>
    <mergeCell ref="P77:P82"/>
    <mergeCell ref="P84:P85"/>
    <mergeCell ref="P86:P91"/>
    <mergeCell ref="P93:P94"/>
    <mergeCell ref="O84:O85"/>
    <mergeCell ref="O77:O82"/>
    <mergeCell ref="O75:O76"/>
    <mergeCell ref="O68:O73"/>
    <mergeCell ref="O48:O49"/>
    <mergeCell ref="O59:O64"/>
    <mergeCell ref="O57:O58"/>
    <mergeCell ref="O50:O55"/>
    <mergeCell ref="O66:O67"/>
    <mergeCell ref="J39:N39"/>
    <mergeCell ref="J48:N48"/>
    <mergeCell ref="N41:N46"/>
    <mergeCell ref="M41:M46"/>
    <mergeCell ref="J57:N57"/>
    <mergeCell ref="J66:N66"/>
    <mergeCell ref="J75:N75"/>
    <mergeCell ref="J84:N84"/>
    <mergeCell ref="J93:N93"/>
    <mergeCell ref="M86:M91"/>
    <mergeCell ref="N86:N91"/>
    <mergeCell ref="M50:M55"/>
    <mergeCell ref="M59:M64"/>
    <mergeCell ref="M68:M73"/>
    <mergeCell ref="M77:M82"/>
    <mergeCell ref="N50:N55"/>
    <mergeCell ref="N59:N64"/>
    <mergeCell ref="N77:N82"/>
    <mergeCell ref="N68:N73"/>
    <mergeCell ref="D59:D64"/>
    <mergeCell ref="D66:D67"/>
    <mergeCell ref="D68:D73"/>
    <mergeCell ref="D75:D76"/>
    <mergeCell ref="E93:I93"/>
    <mergeCell ref="I86:I91"/>
    <mergeCell ref="E84:I84"/>
    <mergeCell ref="H77:H82"/>
    <mergeCell ref="H86:H91"/>
    <mergeCell ref="D77:D82"/>
    <mergeCell ref="D84:D85"/>
    <mergeCell ref="D86:D91"/>
    <mergeCell ref="D93:D94"/>
    <mergeCell ref="H59:H64"/>
    <mergeCell ref="I59:I64"/>
    <mergeCell ref="E66:I66"/>
    <mergeCell ref="I68:I73"/>
    <mergeCell ref="H68:H73"/>
    <mergeCell ref="E75:I75"/>
    <mergeCell ref="I77:I82"/>
    <mergeCell ref="A93:A94"/>
    <mergeCell ref="A84:A85"/>
    <mergeCell ref="A75:A76"/>
    <mergeCell ref="A66:A67"/>
    <mergeCell ref="B84:B85"/>
    <mergeCell ref="B75:B76"/>
    <mergeCell ref="B66:B67"/>
    <mergeCell ref="B93:B94"/>
    <mergeCell ref="A30:A31"/>
    <mergeCell ref="B30:B31"/>
    <mergeCell ref="A39:A40"/>
    <mergeCell ref="B39:B40"/>
    <mergeCell ref="J21:N21"/>
    <mergeCell ref="O23:O28"/>
    <mergeCell ref="A21:A22"/>
    <mergeCell ref="B21:B22"/>
    <mergeCell ref="A12:A13"/>
    <mergeCell ref="B12:B13"/>
    <mergeCell ref="A48:A49"/>
    <mergeCell ref="B48:B49"/>
    <mergeCell ref="A57:A58"/>
    <mergeCell ref="B57:B58"/>
    <mergeCell ref="D30:D31"/>
    <mergeCell ref="D32:D37"/>
    <mergeCell ref="D39:D40"/>
    <mergeCell ref="D41:D46"/>
    <mergeCell ref="D48:D49"/>
    <mergeCell ref="D50:D55"/>
    <mergeCell ref="D57:D58"/>
    <mergeCell ref="I41:I46"/>
    <mergeCell ref="H41:H46"/>
    <mergeCell ref="H50:H55"/>
    <mergeCell ref="I50:I55"/>
    <mergeCell ref="E48:I48"/>
    <mergeCell ref="E57:I57"/>
    <mergeCell ref="J30:N30"/>
    <mergeCell ref="I14:I19"/>
    <mergeCell ref="E21:I21"/>
    <mergeCell ref="I23:I28"/>
    <mergeCell ref="H23:H28"/>
    <mergeCell ref="E30:I30"/>
    <mergeCell ref="I32:I37"/>
    <mergeCell ref="H32:H37"/>
    <mergeCell ref="E39:I39"/>
    <mergeCell ref="D23:D28"/>
    <mergeCell ref="D21:D22"/>
    <mergeCell ref="D14:D19"/>
    <mergeCell ref="P102:P103"/>
    <mergeCell ref="A1:R1"/>
    <mergeCell ref="A3:A4"/>
    <mergeCell ref="P3:P4"/>
    <mergeCell ref="J3:N3"/>
    <mergeCell ref="Q3:Q4"/>
    <mergeCell ref="R3:R4"/>
    <mergeCell ref="O3:O4"/>
    <mergeCell ref="B3:B4"/>
    <mergeCell ref="D3:D4"/>
    <mergeCell ref="M5:M10"/>
    <mergeCell ref="N5:N10"/>
    <mergeCell ref="O5:O10"/>
    <mergeCell ref="J12:N12"/>
    <mergeCell ref="P5:P10"/>
    <mergeCell ref="Q5:Q10"/>
    <mergeCell ref="R5:R10"/>
    <mergeCell ref="D5:D10"/>
    <mergeCell ref="D12:D13"/>
    <mergeCell ref="E3:I3"/>
    <mergeCell ref="I5:I10"/>
    <mergeCell ref="H5:H10"/>
    <mergeCell ref="E12:I12"/>
    <mergeCell ref="H14:H19"/>
    <mergeCell ref="R113:R118"/>
    <mergeCell ref="Q120:Q121"/>
    <mergeCell ref="R120:R121"/>
    <mergeCell ref="M113:M118"/>
    <mergeCell ref="N113:N118"/>
    <mergeCell ref="P120:P121"/>
    <mergeCell ref="P113:P118"/>
    <mergeCell ref="R104:R109"/>
    <mergeCell ref="Q104:Q109"/>
    <mergeCell ref="O104:O109"/>
    <mergeCell ref="N104:N109"/>
    <mergeCell ref="M104:M109"/>
    <mergeCell ref="P104:P109"/>
    <mergeCell ref="R111:R112"/>
    <mergeCell ref="E111:I111"/>
    <mergeCell ref="J111:N111"/>
    <mergeCell ref="P111:P112"/>
    <mergeCell ref="D95:D100"/>
    <mergeCell ref="A102:A103"/>
    <mergeCell ref="H95:H100"/>
    <mergeCell ref="I95:I100"/>
    <mergeCell ref="B102:B103"/>
    <mergeCell ref="D102:D103"/>
    <mergeCell ref="R95:R100"/>
    <mergeCell ref="R102:R103"/>
    <mergeCell ref="Q95:Q100"/>
    <mergeCell ref="Q102:Q103"/>
    <mergeCell ref="O95:O100"/>
    <mergeCell ref="O102:O103"/>
    <mergeCell ref="M95:M100"/>
    <mergeCell ref="N95:N100"/>
    <mergeCell ref="P95:P100"/>
    <mergeCell ref="J102:N102"/>
    <mergeCell ref="I104:I109"/>
    <mergeCell ref="E102:I102"/>
    <mergeCell ref="H104:H109"/>
    <mergeCell ref="D104:D109"/>
    <mergeCell ref="I113:I118"/>
    <mergeCell ref="H113:H118"/>
    <mergeCell ref="D111:D112"/>
    <mergeCell ref="D113:D118"/>
    <mergeCell ref="D120:D121"/>
    <mergeCell ref="A111:A112"/>
    <mergeCell ref="B111:B112"/>
    <mergeCell ref="O111:O112"/>
    <mergeCell ref="Q111:Q112"/>
    <mergeCell ref="O113:O118"/>
    <mergeCell ref="Q113:Q118"/>
    <mergeCell ref="J120:N120"/>
    <mergeCell ref="E129:I129"/>
    <mergeCell ref="J129:N129"/>
    <mergeCell ref="P122:P127"/>
    <mergeCell ref="Q122:Q127"/>
    <mergeCell ref="R122:R127"/>
    <mergeCell ref="D122:D127"/>
    <mergeCell ref="A120:A121"/>
    <mergeCell ref="B120:B121"/>
    <mergeCell ref="O120:O121"/>
    <mergeCell ref="O122:O127"/>
    <mergeCell ref="M122:M127"/>
    <mergeCell ref="N122:N127"/>
    <mergeCell ref="E120:I120"/>
    <mergeCell ref="N131:N136"/>
    <mergeCell ref="M131:M136"/>
    <mergeCell ref="I131:I136"/>
    <mergeCell ref="H131:H136"/>
    <mergeCell ref="A129:A130"/>
    <mergeCell ref="B129:B130"/>
    <mergeCell ref="D129:D130"/>
    <mergeCell ref="D131:D136"/>
    <mergeCell ref="H122:H127"/>
    <mergeCell ref="I122:I127"/>
    <mergeCell ref="Q138:Q139"/>
    <mergeCell ref="R138:R139"/>
    <mergeCell ref="R129:R130"/>
    <mergeCell ref="Q129:Q130"/>
    <mergeCell ref="P129:P130"/>
    <mergeCell ref="O129:O130"/>
    <mergeCell ref="R131:R136"/>
    <mergeCell ref="Q131:Q136"/>
    <mergeCell ref="P131:P136"/>
    <mergeCell ref="O131:O136"/>
    <mergeCell ref="O140:O145"/>
    <mergeCell ref="O147:O148"/>
    <mergeCell ref="A138:A139"/>
    <mergeCell ref="B138:B139"/>
    <mergeCell ref="D138:D139"/>
    <mergeCell ref="E138:I138"/>
    <mergeCell ref="J138:N138"/>
    <mergeCell ref="O138:O139"/>
    <mergeCell ref="P138:P139"/>
    <mergeCell ref="H149:H154"/>
    <mergeCell ref="I149:I154"/>
    <mergeCell ref="E156:I156"/>
    <mergeCell ref="H158:H163"/>
    <mergeCell ref="I158:I163"/>
    <mergeCell ref="H140:H145"/>
    <mergeCell ref="I140:I145"/>
    <mergeCell ref="E147:I147"/>
    <mergeCell ref="J147:N147"/>
    <mergeCell ref="M140:M145"/>
    <mergeCell ref="N140:N145"/>
    <mergeCell ref="D158:D163"/>
    <mergeCell ref="A156:A157"/>
    <mergeCell ref="B156:B157"/>
    <mergeCell ref="D156:D157"/>
    <mergeCell ref="A147:A148"/>
    <mergeCell ref="B147:B148"/>
    <mergeCell ref="D147:D148"/>
    <mergeCell ref="D140:D145"/>
    <mergeCell ref="D149:D154"/>
    <mergeCell ref="R147:R148"/>
    <mergeCell ref="R140:R145"/>
    <mergeCell ref="Q158:Q163"/>
    <mergeCell ref="Q149:Q154"/>
    <mergeCell ref="Q147:Q148"/>
    <mergeCell ref="Q140:Q145"/>
    <mergeCell ref="P158:P163"/>
    <mergeCell ref="P149:P154"/>
    <mergeCell ref="P147:P148"/>
    <mergeCell ref="P140:P145"/>
    <mergeCell ref="J156:N156"/>
    <mergeCell ref="O156:O157"/>
    <mergeCell ref="P156:P157"/>
    <mergeCell ref="Q156:Q157"/>
    <mergeCell ref="R156:R157"/>
    <mergeCell ref="M158:M163"/>
    <mergeCell ref="N158:N163"/>
    <mergeCell ref="O158:O163"/>
    <mergeCell ref="M149:M154"/>
    <mergeCell ref="N149:N154"/>
    <mergeCell ref="O149:O154"/>
    <mergeCell ref="R158:R163"/>
    <mergeCell ref="R149:R154"/>
    <mergeCell ref="A167:A168"/>
    <mergeCell ref="B167:B168"/>
    <mergeCell ref="D167:D168"/>
    <mergeCell ref="E167:I167"/>
    <mergeCell ref="J167:N167"/>
    <mergeCell ref="O167:O168"/>
    <mergeCell ref="P167:P168"/>
    <mergeCell ref="Q167:Q168"/>
    <mergeCell ref="R167:R168"/>
    <mergeCell ref="R169:R174"/>
    <mergeCell ref="Q169:Q174"/>
    <mergeCell ref="P169:P174"/>
    <mergeCell ref="O169:O174"/>
    <mergeCell ref="N169:N174"/>
    <mergeCell ref="M169:M174"/>
    <mergeCell ref="I169:I174"/>
    <mergeCell ref="H169:H174"/>
    <mergeCell ref="D169:D174"/>
  </mergeCells>
  <conditionalFormatting sqref="I5">
    <cfRule type="cellIs" dxfId="227" priority="228" stopIfTrue="1" operator="equal">
      <formula>3</formula>
    </cfRule>
  </conditionalFormatting>
  <conditionalFormatting sqref="I5">
    <cfRule type="cellIs" dxfId="226" priority="227" stopIfTrue="1" operator="equal">
      <formula>2</formula>
    </cfRule>
  </conditionalFormatting>
  <conditionalFormatting sqref="I5">
    <cfRule type="cellIs" dxfId="225" priority="226" stopIfTrue="1" operator="equal">
      <formula>1</formula>
    </cfRule>
  </conditionalFormatting>
  <conditionalFormatting sqref="P5">
    <cfRule type="cellIs" dxfId="224" priority="225" stopIfTrue="1" operator="equal">
      <formula>3</formula>
    </cfRule>
  </conditionalFormatting>
  <conditionalFormatting sqref="P5">
    <cfRule type="cellIs" dxfId="223" priority="224" stopIfTrue="1" operator="equal">
      <formula>2</formula>
    </cfRule>
  </conditionalFormatting>
  <conditionalFormatting sqref="P5">
    <cfRule type="cellIs" dxfId="222" priority="223" stopIfTrue="1" operator="equal">
      <formula>1</formula>
    </cfRule>
  </conditionalFormatting>
  <conditionalFormatting sqref="R5">
    <cfRule type="cellIs" dxfId="221" priority="222" stopIfTrue="1" operator="equal">
      <formula>3</formula>
    </cfRule>
  </conditionalFormatting>
  <conditionalFormatting sqref="R5">
    <cfRule type="cellIs" dxfId="220" priority="221" stopIfTrue="1" operator="equal">
      <formula>2</formula>
    </cfRule>
  </conditionalFormatting>
  <conditionalFormatting sqref="R5">
    <cfRule type="cellIs" dxfId="219" priority="220" stopIfTrue="1" operator="equal">
      <formula>1</formula>
    </cfRule>
  </conditionalFormatting>
  <conditionalFormatting sqref="N5">
    <cfRule type="cellIs" dxfId="218" priority="219" stopIfTrue="1" operator="equal">
      <formula>3</formula>
    </cfRule>
  </conditionalFormatting>
  <conditionalFormatting sqref="N5">
    <cfRule type="cellIs" dxfId="217" priority="218" stopIfTrue="1" operator="equal">
      <formula>2</formula>
    </cfRule>
  </conditionalFormatting>
  <conditionalFormatting sqref="N5">
    <cfRule type="cellIs" dxfId="216" priority="217" stopIfTrue="1" operator="equal">
      <formula>1</formula>
    </cfRule>
  </conditionalFormatting>
  <conditionalFormatting sqref="I158">
    <cfRule type="cellIs" dxfId="215" priority="216" stopIfTrue="1" operator="equal">
      <formula>3</formula>
    </cfRule>
  </conditionalFormatting>
  <conditionalFormatting sqref="I158">
    <cfRule type="cellIs" dxfId="214" priority="215" stopIfTrue="1" operator="equal">
      <formula>2</formula>
    </cfRule>
  </conditionalFormatting>
  <conditionalFormatting sqref="I158">
    <cfRule type="cellIs" dxfId="213" priority="214" stopIfTrue="1" operator="equal">
      <formula>1</formula>
    </cfRule>
  </conditionalFormatting>
  <conditionalFormatting sqref="P158">
    <cfRule type="cellIs" dxfId="212" priority="213" stopIfTrue="1" operator="equal">
      <formula>3</formula>
    </cfRule>
  </conditionalFormatting>
  <conditionalFormatting sqref="P158">
    <cfRule type="cellIs" dxfId="211" priority="212" stopIfTrue="1" operator="equal">
      <formula>2</formula>
    </cfRule>
  </conditionalFormatting>
  <conditionalFormatting sqref="P158">
    <cfRule type="cellIs" dxfId="210" priority="211" stopIfTrue="1" operator="equal">
      <formula>1</formula>
    </cfRule>
  </conditionalFormatting>
  <conditionalFormatting sqref="R158">
    <cfRule type="cellIs" dxfId="209" priority="210" stopIfTrue="1" operator="equal">
      <formula>3</formula>
    </cfRule>
  </conditionalFormatting>
  <conditionalFormatting sqref="R158">
    <cfRule type="cellIs" dxfId="208" priority="209" stopIfTrue="1" operator="equal">
      <formula>2</formula>
    </cfRule>
  </conditionalFormatting>
  <conditionalFormatting sqref="R158">
    <cfRule type="cellIs" dxfId="207" priority="208" stopIfTrue="1" operator="equal">
      <formula>1</formula>
    </cfRule>
  </conditionalFormatting>
  <conditionalFormatting sqref="N158">
    <cfRule type="cellIs" dxfId="206" priority="207" stopIfTrue="1" operator="equal">
      <formula>3</formula>
    </cfRule>
  </conditionalFormatting>
  <conditionalFormatting sqref="N158">
    <cfRule type="cellIs" dxfId="205" priority="206" stopIfTrue="1" operator="equal">
      <formula>2</formula>
    </cfRule>
  </conditionalFormatting>
  <conditionalFormatting sqref="N158">
    <cfRule type="cellIs" dxfId="204" priority="205" stopIfTrue="1" operator="equal">
      <formula>1</formula>
    </cfRule>
  </conditionalFormatting>
  <conditionalFormatting sqref="I14">
    <cfRule type="cellIs" dxfId="203" priority="204" stopIfTrue="1" operator="equal">
      <formula>3</formula>
    </cfRule>
  </conditionalFormatting>
  <conditionalFormatting sqref="I14">
    <cfRule type="cellIs" dxfId="202" priority="203" stopIfTrue="1" operator="equal">
      <formula>2</formula>
    </cfRule>
  </conditionalFormatting>
  <conditionalFormatting sqref="I14">
    <cfRule type="cellIs" dxfId="201" priority="202" stopIfTrue="1" operator="equal">
      <formula>1</formula>
    </cfRule>
  </conditionalFormatting>
  <conditionalFormatting sqref="P14">
    <cfRule type="cellIs" dxfId="200" priority="201" stopIfTrue="1" operator="equal">
      <formula>3</formula>
    </cfRule>
  </conditionalFormatting>
  <conditionalFormatting sqref="P14">
    <cfRule type="cellIs" dxfId="199" priority="200" stopIfTrue="1" operator="equal">
      <formula>2</formula>
    </cfRule>
  </conditionalFormatting>
  <conditionalFormatting sqref="P14">
    <cfRule type="cellIs" dxfId="198" priority="199" stopIfTrue="1" operator="equal">
      <formula>1</formula>
    </cfRule>
  </conditionalFormatting>
  <conditionalFormatting sqref="R14">
    <cfRule type="cellIs" dxfId="197" priority="198" stopIfTrue="1" operator="equal">
      <formula>3</formula>
    </cfRule>
  </conditionalFormatting>
  <conditionalFormatting sqref="R14">
    <cfRule type="cellIs" dxfId="196" priority="197" stopIfTrue="1" operator="equal">
      <formula>2</formula>
    </cfRule>
  </conditionalFormatting>
  <conditionalFormatting sqref="R14">
    <cfRule type="cellIs" dxfId="195" priority="196" stopIfTrue="1" operator="equal">
      <formula>1</formula>
    </cfRule>
  </conditionalFormatting>
  <conditionalFormatting sqref="N14">
    <cfRule type="cellIs" dxfId="194" priority="195" stopIfTrue="1" operator="equal">
      <formula>3</formula>
    </cfRule>
  </conditionalFormatting>
  <conditionalFormatting sqref="N14">
    <cfRule type="cellIs" dxfId="193" priority="194" stopIfTrue="1" operator="equal">
      <formula>2</formula>
    </cfRule>
  </conditionalFormatting>
  <conditionalFormatting sqref="N14">
    <cfRule type="cellIs" dxfId="192" priority="193" stopIfTrue="1" operator="equal">
      <formula>1</formula>
    </cfRule>
  </conditionalFormatting>
  <conditionalFormatting sqref="I140">
    <cfRule type="cellIs" dxfId="191" priority="192" stopIfTrue="1" operator="equal">
      <formula>3</formula>
    </cfRule>
  </conditionalFormatting>
  <conditionalFormatting sqref="I140">
    <cfRule type="cellIs" dxfId="190" priority="191" stopIfTrue="1" operator="equal">
      <formula>2</formula>
    </cfRule>
  </conditionalFormatting>
  <conditionalFormatting sqref="I140">
    <cfRule type="cellIs" dxfId="189" priority="190" stopIfTrue="1" operator="equal">
      <formula>1</formula>
    </cfRule>
  </conditionalFormatting>
  <conditionalFormatting sqref="P140">
    <cfRule type="cellIs" dxfId="188" priority="189" stopIfTrue="1" operator="equal">
      <formula>3</formula>
    </cfRule>
  </conditionalFormatting>
  <conditionalFormatting sqref="P140">
    <cfRule type="cellIs" dxfId="187" priority="188" stopIfTrue="1" operator="equal">
      <formula>2</formula>
    </cfRule>
  </conditionalFormatting>
  <conditionalFormatting sqref="P140">
    <cfRule type="cellIs" dxfId="186" priority="187" stopIfTrue="1" operator="equal">
      <formula>1</formula>
    </cfRule>
  </conditionalFormatting>
  <conditionalFormatting sqref="R140">
    <cfRule type="cellIs" dxfId="185" priority="186" stopIfTrue="1" operator="equal">
      <formula>3</formula>
    </cfRule>
  </conditionalFormatting>
  <conditionalFormatting sqref="R140">
    <cfRule type="cellIs" dxfId="184" priority="185" stopIfTrue="1" operator="equal">
      <formula>2</formula>
    </cfRule>
  </conditionalFormatting>
  <conditionalFormatting sqref="R140">
    <cfRule type="cellIs" dxfId="183" priority="184" stopIfTrue="1" operator="equal">
      <formula>1</formula>
    </cfRule>
  </conditionalFormatting>
  <conditionalFormatting sqref="N140">
    <cfRule type="cellIs" dxfId="182" priority="183" stopIfTrue="1" operator="equal">
      <formula>3</formula>
    </cfRule>
  </conditionalFormatting>
  <conditionalFormatting sqref="N140">
    <cfRule type="cellIs" dxfId="181" priority="182" stopIfTrue="1" operator="equal">
      <formula>2</formula>
    </cfRule>
  </conditionalFormatting>
  <conditionalFormatting sqref="N140">
    <cfRule type="cellIs" dxfId="180" priority="181" stopIfTrue="1" operator="equal">
      <formula>1</formula>
    </cfRule>
  </conditionalFormatting>
  <conditionalFormatting sqref="I149">
    <cfRule type="cellIs" dxfId="179" priority="180" stopIfTrue="1" operator="equal">
      <formula>3</formula>
    </cfRule>
  </conditionalFormatting>
  <conditionalFormatting sqref="I149">
    <cfRule type="cellIs" dxfId="178" priority="179" stopIfTrue="1" operator="equal">
      <formula>2</formula>
    </cfRule>
  </conditionalFormatting>
  <conditionalFormatting sqref="I149">
    <cfRule type="cellIs" dxfId="177" priority="178" stopIfTrue="1" operator="equal">
      <formula>1</formula>
    </cfRule>
  </conditionalFormatting>
  <conditionalFormatting sqref="P149">
    <cfRule type="cellIs" dxfId="176" priority="177" stopIfTrue="1" operator="equal">
      <formula>3</formula>
    </cfRule>
  </conditionalFormatting>
  <conditionalFormatting sqref="P149">
    <cfRule type="cellIs" dxfId="175" priority="176" stopIfTrue="1" operator="equal">
      <formula>2</formula>
    </cfRule>
  </conditionalFormatting>
  <conditionalFormatting sqref="P149">
    <cfRule type="cellIs" dxfId="174" priority="175" stopIfTrue="1" operator="equal">
      <formula>1</formula>
    </cfRule>
  </conditionalFormatting>
  <conditionalFormatting sqref="R149">
    <cfRule type="cellIs" dxfId="173" priority="174" stopIfTrue="1" operator="equal">
      <formula>3</formula>
    </cfRule>
  </conditionalFormatting>
  <conditionalFormatting sqref="R149">
    <cfRule type="cellIs" dxfId="172" priority="173" stopIfTrue="1" operator="equal">
      <formula>2</formula>
    </cfRule>
  </conditionalFormatting>
  <conditionalFormatting sqref="R149">
    <cfRule type="cellIs" dxfId="171" priority="172" stopIfTrue="1" operator="equal">
      <formula>1</formula>
    </cfRule>
  </conditionalFormatting>
  <conditionalFormatting sqref="N149">
    <cfRule type="cellIs" dxfId="170" priority="171" stopIfTrue="1" operator="equal">
      <formula>3</formula>
    </cfRule>
  </conditionalFormatting>
  <conditionalFormatting sqref="N149">
    <cfRule type="cellIs" dxfId="169" priority="170" stopIfTrue="1" operator="equal">
      <formula>2</formula>
    </cfRule>
  </conditionalFormatting>
  <conditionalFormatting sqref="N149">
    <cfRule type="cellIs" dxfId="168" priority="169" stopIfTrue="1" operator="equal">
      <formula>1</formula>
    </cfRule>
  </conditionalFormatting>
  <conditionalFormatting sqref="I122">
    <cfRule type="cellIs" dxfId="167" priority="168" stopIfTrue="1" operator="equal">
      <formula>3</formula>
    </cfRule>
  </conditionalFormatting>
  <conditionalFormatting sqref="I122">
    <cfRule type="cellIs" dxfId="166" priority="167" stopIfTrue="1" operator="equal">
      <formula>2</formula>
    </cfRule>
  </conditionalFormatting>
  <conditionalFormatting sqref="I122">
    <cfRule type="cellIs" dxfId="165" priority="166" stopIfTrue="1" operator="equal">
      <formula>1</formula>
    </cfRule>
  </conditionalFormatting>
  <conditionalFormatting sqref="P122">
    <cfRule type="cellIs" dxfId="164" priority="165" stopIfTrue="1" operator="equal">
      <formula>3</formula>
    </cfRule>
  </conditionalFormatting>
  <conditionalFormatting sqref="P122">
    <cfRule type="cellIs" dxfId="163" priority="164" stopIfTrue="1" operator="equal">
      <formula>2</formula>
    </cfRule>
  </conditionalFormatting>
  <conditionalFormatting sqref="P122">
    <cfRule type="cellIs" dxfId="162" priority="163" stopIfTrue="1" operator="equal">
      <formula>1</formula>
    </cfRule>
  </conditionalFormatting>
  <conditionalFormatting sqref="R122">
    <cfRule type="cellIs" dxfId="161" priority="162" stopIfTrue="1" operator="equal">
      <formula>3</formula>
    </cfRule>
  </conditionalFormatting>
  <conditionalFormatting sqref="R122">
    <cfRule type="cellIs" dxfId="160" priority="161" stopIfTrue="1" operator="equal">
      <formula>2</formula>
    </cfRule>
  </conditionalFormatting>
  <conditionalFormatting sqref="R122">
    <cfRule type="cellIs" dxfId="159" priority="160" stopIfTrue="1" operator="equal">
      <formula>1</formula>
    </cfRule>
  </conditionalFormatting>
  <conditionalFormatting sqref="N122">
    <cfRule type="cellIs" dxfId="158" priority="159" stopIfTrue="1" operator="equal">
      <formula>3</formula>
    </cfRule>
  </conditionalFormatting>
  <conditionalFormatting sqref="N122">
    <cfRule type="cellIs" dxfId="157" priority="158" stopIfTrue="1" operator="equal">
      <formula>2</formula>
    </cfRule>
  </conditionalFormatting>
  <conditionalFormatting sqref="N122">
    <cfRule type="cellIs" dxfId="156" priority="157" stopIfTrue="1" operator="equal">
      <formula>1</formula>
    </cfRule>
  </conditionalFormatting>
  <conditionalFormatting sqref="I131">
    <cfRule type="cellIs" dxfId="155" priority="156" stopIfTrue="1" operator="equal">
      <formula>3</formula>
    </cfRule>
  </conditionalFormatting>
  <conditionalFormatting sqref="I131">
    <cfRule type="cellIs" dxfId="154" priority="155" stopIfTrue="1" operator="equal">
      <formula>2</formula>
    </cfRule>
  </conditionalFormatting>
  <conditionalFormatting sqref="I131">
    <cfRule type="cellIs" dxfId="153" priority="154" stopIfTrue="1" operator="equal">
      <formula>1</formula>
    </cfRule>
  </conditionalFormatting>
  <conditionalFormatting sqref="P131">
    <cfRule type="cellIs" dxfId="152" priority="153" stopIfTrue="1" operator="equal">
      <formula>3</formula>
    </cfRule>
  </conditionalFormatting>
  <conditionalFormatting sqref="P131">
    <cfRule type="cellIs" dxfId="151" priority="152" stopIfTrue="1" operator="equal">
      <formula>2</formula>
    </cfRule>
  </conditionalFormatting>
  <conditionalFormatting sqref="P131">
    <cfRule type="cellIs" dxfId="150" priority="151" stopIfTrue="1" operator="equal">
      <formula>1</formula>
    </cfRule>
  </conditionalFormatting>
  <conditionalFormatting sqref="R131">
    <cfRule type="cellIs" dxfId="149" priority="150" stopIfTrue="1" operator="equal">
      <formula>3</formula>
    </cfRule>
  </conditionalFormatting>
  <conditionalFormatting sqref="R131">
    <cfRule type="cellIs" dxfId="148" priority="149" stopIfTrue="1" operator="equal">
      <formula>2</formula>
    </cfRule>
  </conditionalFormatting>
  <conditionalFormatting sqref="R131">
    <cfRule type="cellIs" dxfId="147" priority="148" stopIfTrue="1" operator="equal">
      <formula>1</formula>
    </cfRule>
  </conditionalFormatting>
  <conditionalFormatting sqref="N131">
    <cfRule type="cellIs" dxfId="146" priority="147" stopIfTrue="1" operator="equal">
      <formula>3</formula>
    </cfRule>
  </conditionalFormatting>
  <conditionalFormatting sqref="N131">
    <cfRule type="cellIs" dxfId="145" priority="146" stopIfTrue="1" operator="equal">
      <formula>2</formula>
    </cfRule>
  </conditionalFormatting>
  <conditionalFormatting sqref="N131">
    <cfRule type="cellIs" dxfId="144" priority="145" stopIfTrue="1" operator="equal">
      <formula>1</formula>
    </cfRule>
  </conditionalFormatting>
  <conditionalFormatting sqref="I104">
    <cfRule type="cellIs" dxfId="143" priority="144" stopIfTrue="1" operator="equal">
      <formula>3</formula>
    </cfRule>
  </conditionalFormatting>
  <conditionalFormatting sqref="I104">
    <cfRule type="cellIs" dxfId="142" priority="143" stopIfTrue="1" operator="equal">
      <formula>2</formula>
    </cfRule>
  </conditionalFormatting>
  <conditionalFormatting sqref="I104">
    <cfRule type="cellIs" dxfId="141" priority="142" stopIfTrue="1" operator="equal">
      <formula>1</formula>
    </cfRule>
  </conditionalFormatting>
  <conditionalFormatting sqref="P104">
    <cfRule type="cellIs" dxfId="140" priority="141" stopIfTrue="1" operator="equal">
      <formula>3</formula>
    </cfRule>
  </conditionalFormatting>
  <conditionalFormatting sqref="P104">
    <cfRule type="cellIs" dxfId="139" priority="140" stopIfTrue="1" operator="equal">
      <formula>2</formula>
    </cfRule>
  </conditionalFormatting>
  <conditionalFormatting sqref="P104">
    <cfRule type="cellIs" dxfId="138" priority="139" stopIfTrue="1" operator="equal">
      <formula>1</formula>
    </cfRule>
  </conditionalFormatting>
  <conditionalFormatting sqref="R104">
    <cfRule type="cellIs" dxfId="137" priority="138" stopIfTrue="1" operator="equal">
      <formula>3</formula>
    </cfRule>
  </conditionalFormatting>
  <conditionalFormatting sqref="R104">
    <cfRule type="cellIs" dxfId="136" priority="137" stopIfTrue="1" operator="equal">
      <formula>2</formula>
    </cfRule>
  </conditionalFormatting>
  <conditionalFormatting sqref="R104">
    <cfRule type="cellIs" dxfId="135" priority="136" stopIfTrue="1" operator="equal">
      <formula>1</formula>
    </cfRule>
  </conditionalFormatting>
  <conditionalFormatting sqref="N104">
    <cfRule type="cellIs" dxfId="134" priority="135" stopIfTrue="1" operator="equal">
      <formula>3</formula>
    </cfRule>
  </conditionalFormatting>
  <conditionalFormatting sqref="N104">
    <cfRule type="cellIs" dxfId="133" priority="134" stopIfTrue="1" operator="equal">
      <formula>2</formula>
    </cfRule>
  </conditionalFormatting>
  <conditionalFormatting sqref="N104">
    <cfRule type="cellIs" dxfId="132" priority="133" stopIfTrue="1" operator="equal">
      <formula>1</formula>
    </cfRule>
  </conditionalFormatting>
  <conditionalFormatting sqref="I113">
    <cfRule type="cellIs" dxfId="131" priority="132" stopIfTrue="1" operator="equal">
      <formula>3</formula>
    </cfRule>
  </conditionalFormatting>
  <conditionalFormatting sqref="I113">
    <cfRule type="cellIs" dxfId="130" priority="131" stopIfTrue="1" operator="equal">
      <formula>2</formula>
    </cfRule>
  </conditionalFormatting>
  <conditionalFormatting sqref="I113">
    <cfRule type="cellIs" dxfId="129" priority="130" stopIfTrue="1" operator="equal">
      <formula>1</formula>
    </cfRule>
  </conditionalFormatting>
  <conditionalFormatting sqref="P113">
    <cfRule type="cellIs" dxfId="128" priority="129" stopIfTrue="1" operator="equal">
      <formula>3</formula>
    </cfRule>
  </conditionalFormatting>
  <conditionalFormatting sqref="P113">
    <cfRule type="cellIs" dxfId="127" priority="128" stopIfTrue="1" operator="equal">
      <formula>2</formula>
    </cfRule>
  </conditionalFormatting>
  <conditionalFormatting sqref="P113">
    <cfRule type="cellIs" dxfId="126" priority="127" stopIfTrue="1" operator="equal">
      <formula>1</formula>
    </cfRule>
  </conditionalFormatting>
  <conditionalFormatting sqref="R113">
    <cfRule type="cellIs" dxfId="125" priority="126" stopIfTrue="1" operator="equal">
      <formula>3</formula>
    </cfRule>
  </conditionalFormatting>
  <conditionalFormatting sqref="R113">
    <cfRule type="cellIs" dxfId="124" priority="125" stopIfTrue="1" operator="equal">
      <formula>2</formula>
    </cfRule>
  </conditionalFormatting>
  <conditionalFormatting sqref="R113">
    <cfRule type="cellIs" dxfId="123" priority="124" stopIfTrue="1" operator="equal">
      <formula>1</formula>
    </cfRule>
  </conditionalFormatting>
  <conditionalFormatting sqref="N113">
    <cfRule type="cellIs" dxfId="122" priority="123" stopIfTrue="1" operator="equal">
      <formula>3</formula>
    </cfRule>
  </conditionalFormatting>
  <conditionalFormatting sqref="N113">
    <cfRule type="cellIs" dxfId="121" priority="122" stopIfTrue="1" operator="equal">
      <formula>2</formula>
    </cfRule>
  </conditionalFormatting>
  <conditionalFormatting sqref="N113">
    <cfRule type="cellIs" dxfId="120" priority="121" stopIfTrue="1" operator="equal">
      <formula>1</formula>
    </cfRule>
  </conditionalFormatting>
  <conditionalFormatting sqref="I86">
    <cfRule type="cellIs" dxfId="119" priority="120" stopIfTrue="1" operator="equal">
      <formula>3</formula>
    </cfRule>
  </conditionalFormatting>
  <conditionalFormatting sqref="I86">
    <cfRule type="cellIs" dxfId="118" priority="119" stopIfTrue="1" operator="equal">
      <formula>2</formula>
    </cfRule>
  </conditionalFormatting>
  <conditionalFormatting sqref="I86">
    <cfRule type="cellIs" dxfId="117" priority="118" stopIfTrue="1" operator="equal">
      <formula>1</formula>
    </cfRule>
  </conditionalFormatting>
  <conditionalFormatting sqref="P86">
    <cfRule type="cellIs" dxfId="116" priority="117" stopIfTrue="1" operator="equal">
      <formula>3</formula>
    </cfRule>
  </conditionalFormatting>
  <conditionalFormatting sqref="P86">
    <cfRule type="cellIs" dxfId="115" priority="116" stopIfTrue="1" operator="equal">
      <formula>2</formula>
    </cfRule>
  </conditionalFormatting>
  <conditionalFormatting sqref="P86">
    <cfRule type="cellIs" dxfId="114" priority="115" stopIfTrue="1" operator="equal">
      <formula>1</formula>
    </cfRule>
  </conditionalFormatting>
  <conditionalFormatting sqref="R86">
    <cfRule type="cellIs" dxfId="113" priority="114" stopIfTrue="1" operator="equal">
      <formula>3</formula>
    </cfRule>
  </conditionalFormatting>
  <conditionalFormatting sqref="R86">
    <cfRule type="cellIs" dxfId="112" priority="113" stopIfTrue="1" operator="equal">
      <formula>2</formula>
    </cfRule>
  </conditionalFormatting>
  <conditionalFormatting sqref="R86">
    <cfRule type="cellIs" dxfId="111" priority="112" stopIfTrue="1" operator="equal">
      <formula>1</formula>
    </cfRule>
  </conditionalFormatting>
  <conditionalFormatting sqref="N86">
    <cfRule type="cellIs" dxfId="110" priority="111" stopIfTrue="1" operator="equal">
      <formula>3</formula>
    </cfRule>
  </conditionalFormatting>
  <conditionalFormatting sqref="N86">
    <cfRule type="cellIs" dxfId="109" priority="110" stopIfTrue="1" operator="equal">
      <formula>2</formula>
    </cfRule>
  </conditionalFormatting>
  <conditionalFormatting sqref="N86">
    <cfRule type="cellIs" dxfId="108" priority="109" stopIfTrue="1" operator="equal">
      <formula>1</formula>
    </cfRule>
  </conditionalFormatting>
  <conditionalFormatting sqref="I95">
    <cfRule type="cellIs" dxfId="107" priority="108" stopIfTrue="1" operator="equal">
      <formula>3</formula>
    </cfRule>
  </conditionalFormatting>
  <conditionalFormatting sqref="I95">
    <cfRule type="cellIs" dxfId="106" priority="107" stopIfTrue="1" operator="equal">
      <formula>2</formula>
    </cfRule>
  </conditionalFormatting>
  <conditionalFormatting sqref="I95">
    <cfRule type="cellIs" dxfId="105" priority="106" stopIfTrue="1" operator="equal">
      <formula>1</formula>
    </cfRule>
  </conditionalFormatting>
  <conditionalFormatting sqref="P95">
    <cfRule type="cellIs" dxfId="104" priority="105" stopIfTrue="1" operator="equal">
      <formula>3</formula>
    </cfRule>
  </conditionalFormatting>
  <conditionalFormatting sqref="P95">
    <cfRule type="cellIs" dxfId="103" priority="104" stopIfTrue="1" operator="equal">
      <formula>2</formula>
    </cfRule>
  </conditionalFormatting>
  <conditionalFormatting sqref="P95">
    <cfRule type="cellIs" dxfId="102" priority="103" stopIfTrue="1" operator="equal">
      <formula>1</formula>
    </cfRule>
  </conditionalFormatting>
  <conditionalFormatting sqref="R95">
    <cfRule type="cellIs" dxfId="101" priority="102" stopIfTrue="1" operator="equal">
      <formula>3</formula>
    </cfRule>
  </conditionalFormatting>
  <conditionalFormatting sqref="R95">
    <cfRule type="cellIs" dxfId="100" priority="101" stopIfTrue="1" operator="equal">
      <formula>2</formula>
    </cfRule>
  </conditionalFormatting>
  <conditionalFormatting sqref="R95">
    <cfRule type="cellIs" dxfId="99" priority="100" stopIfTrue="1" operator="equal">
      <formula>1</formula>
    </cfRule>
  </conditionalFormatting>
  <conditionalFormatting sqref="N95">
    <cfRule type="cellIs" dxfId="98" priority="99" stopIfTrue="1" operator="equal">
      <formula>3</formula>
    </cfRule>
  </conditionalFormatting>
  <conditionalFormatting sqref="N95">
    <cfRule type="cellIs" dxfId="97" priority="98" stopIfTrue="1" operator="equal">
      <formula>2</formula>
    </cfRule>
  </conditionalFormatting>
  <conditionalFormatting sqref="N95">
    <cfRule type="cellIs" dxfId="96" priority="97" stopIfTrue="1" operator="equal">
      <formula>1</formula>
    </cfRule>
  </conditionalFormatting>
  <conditionalFormatting sqref="I68">
    <cfRule type="cellIs" dxfId="95" priority="96" stopIfTrue="1" operator="equal">
      <formula>3</formula>
    </cfRule>
  </conditionalFormatting>
  <conditionalFormatting sqref="I68">
    <cfRule type="cellIs" dxfId="94" priority="95" stopIfTrue="1" operator="equal">
      <formula>2</formula>
    </cfRule>
  </conditionalFormatting>
  <conditionalFormatting sqref="I68">
    <cfRule type="cellIs" dxfId="93" priority="94" stopIfTrue="1" operator="equal">
      <formula>1</formula>
    </cfRule>
  </conditionalFormatting>
  <conditionalFormatting sqref="P68">
    <cfRule type="cellIs" dxfId="92" priority="93" stopIfTrue="1" operator="equal">
      <formula>3</formula>
    </cfRule>
  </conditionalFormatting>
  <conditionalFormatting sqref="P68">
    <cfRule type="cellIs" dxfId="91" priority="92" stopIfTrue="1" operator="equal">
      <formula>2</formula>
    </cfRule>
  </conditionalFormatting>
  <conditionalFormatting sqref="P68">
    <cfRule type="cellIs" dxfId="90" priority="91" stopIfTrue="1" operator="equal">
      <formula>1</formula>
    </cfRule>
  </conditionalFormatting>
  <conditionalFormatting sqref="R68">
    <cfRule type="cellIs" dxfId="89" priority="90" stopIfTrue="1" operator="equal">
      <formula>3</formula>
    </cfRule>
  </conditionalFormatting>
  <conditionalFormatting sqref="R68">
    <cfRule type="cellIs" dxfId="88" priority="89" stopIfTrue="1" operator="equal">
      <formula>2</formula>
    </cfRule>
  </conditionalFormatting>
  <conditionalFormatting sqref="R68">
    <cfRule type="cellIs" dxfId="87" priority="88" stopIfTrue="1" operator="equal">
      <formula>1</formula>
    </cfRule>
  </conditionalFormatting>
  <conditionalFormatting sqref="N68">
    <cfRule type="cellIs" dxfId="86" priority="87" stopIfTrue="1" operator="equal">
      <formula>3</formula>
    </cfRule>
  </conditionalFormatting>
  <conditionalFormatting sqref="N68">
    <cfRule type="cellIs" dxfId="85" priority="86" stopIfTrue="1" operator="equal">
      <formula>2</formula>
    </cfRule>
  </conditionalFormatting>
  <conditionalFormatting sqref="N68">
    <cfRule type="cellIs" dxfId="84" priority="85" stopIfTrue="1" operator="equal">
      <formula>1</formula>
    </cfRule>
  </conditionalFormatting>
  <conditionalFormatting sqref="I77">
    <cfRule type="cellIs" dxfId="83" priority="84" stopIfTrue="1" operator="equal">
      <formula>3</formula>
    </cfRule>
  </conditionalFormatting>
  <conditionalFormatting sqref="I77">
    <cfRule type="cellIs" dxfId="82" priority="83" stopIfTrue="1" operator="equal">
      <formula>2</formula>
    </cfRule>
  </conditionalFormatting>
  <conditionalFormatting sqref="I77">
    <cfRule type="cellIs" dxfId="81" priority="82" stopIfTrue="1" operator="equal">
      <formula>1</formula>
    </cfRule>
  </conditionalFormatting>
  <conditionalFormatting sqref="P77">
    <cfRule type="cellIs" dxfId="80" priority="81" stopIfTrue="1" operator="equal">
      <formula>3</formula>
    </cfRule>
  </conditionalFormatting>
  <conditionalFormatting sqref="P77">
    <cfRule type="cellIs" dxfId="79" priority="80" stopIfTrue="1" operator="equal">
      <formula>2</formula>
    </cfRule>
  </conditionalFormatting>
  <conditionalFormatting sqref="P77">
    <cfRule type="cellIs" dxfId="78" priority="79" stopIfTrue="1" operator="equal">
      <formula>1</formula>
    </cfRule>
  </conditionalFormatting>
  <conditionalFormatting sqref="R77">
    <cfRule type="cellIs" dxfId="77" priority="78" stopIfTrue="1" operator="equal">
      <formula>3</formula>
    </cfRule>
  </conditionalFormatting>
  <conditionalFormatting sqref="R77">
    <cfRule type="cellIs" dxfId="76" priority="77" stopIfTrue="1" operator="equal">
      <formula>2</formula>
    </cfRule>
  </conditionalFormatting>
  <conditionalFormatting sqref="R77">
    <cfRule type="cellIs" dxfId="75" priority="76" stopIfTrue="1" operator="equal">
      <formula>1</formula>
    </cfRule>
  </conditionalFormatting>
  <conditionalFormatting sqref="N77">
    <cfRule type="cellIs" dxfId="74" priority="75" stopIfTrue="1" operator="equal">
      <formula>3</formula>
    </cfRule>
  </conditionalFormatting>
  <conditionalFormatting sqref="N77">
    <cfRule type="cellIs" dxfId="73" priority="74" stopIfTrue="1" operator="equal">
      <formula>2</formula>
    </cfRule>
  </conditionalFormatting>
  <conditionalFormatting sqref="N77">
    <cfRule type="cellIs" dxfId="72" priority="73" stopIfTrue="1" operator="equal">
      <formula>1</formula>
    </cfRule>
  </conditionalFormatting>
  <conditionalFormatting sqref="I50">
    <cfRule type="cellIs" dxfId="71" priority="72" stopIfTrue="1" operator="equal">
      <formula>3</formula>
    </cfRule>
  </conditionalFormatting>
  <conditionalFormatting sqref="I50">
    <cfRule type="cellIs" dxfId="70" priority="71" stopIfTrue="1" operator="equal">
      <formula>2</formula>
    </cfRule>
  </conditionalFormatting>
  <conditionalFormatting sqref="I50">
    <cfRule type="cellIs" dxfId="69" priority="70" stopIfTrue="1" operator="equal">
      <formula>1</formula>
    </cfRule>
  </conditionalFormatting>
  <conditionalFormatting sqref="P50">
    <cfRule type="cellIs" dxfId="68" priority="69" stopIfTrue="1" operator="equal">
      <formula>3</formula>
    </cfRule>
  </conditionalFormatting>
  <conditionalFormatting sqref="P50">
    <cfRule type="cellIs" dxfId="67" priority="68" stopIfTrue="1" operator="equal">
      <formula>2</formula>
    </cfRule>
  </conditionalFormatting>
  <conditionalFormatting sqref="P50">
    <cfRule type="cellIs" dxfId="66" priority="67" stopIfTrue="1" operator="equal">
      <formula>1</formula>
    </cfRule>
  </conditionalFormatting>
  <conditionalFormatting sqref="R50">
    <cfRule type="cellIs" dxfId="65" priority="66" stopIfTrue="1" operator="equal">
      <formula>3</formula>
    </cfRule>
  </conditionalFormatting>
  <conditionalFormatting sqref="R50">
    <cfRule type="cellIs" dxfId="64" priority="65" stopIfTrue="1" operator="equal">
      <formula>2</formula>
    </cfRule>
  </conditionalFormatting>
  <conditionalFormatting sqref="R50">
    <cfRule type="cellIs" dxfId="63" priority="64" stopIfTrue="1" operator="equal">
      <formula>1</formula>
    </cfRule>
  </conditionalFormatting>
  <conditionalFormatting sqref="N50">
    <cfRule type="cellIs" dxfId="62" priority="63" stopIfTrue="1" operator="equal">
      <formula>3</formula>
    </cfRule>
  </conditionalFormatting>
  <conditionalFormatting sqref="N50">
    <cfRule type="cellIs" dxfId="61" priority="62" stopIfTrue="1" operator="equal">
      <formula>2</formula>
    </cfRule>
  </conditionalFormatting>
  <conditionalFormatting sqref="N50">
    <cfRule type="cellIs" dxfId="60" priority="61" stopIfTrue="1" operator="equal">
      <formula>1</formula>
    </cfRule>
  </conditionalFormatting>
  <conditionalFormatting sqref="I59">
    <cfRule type="cellIs" dxfId="59" priority="60" stopIfTrue="1" operator="equal">
      <formula>3</formula>
    </cfRule>
  </conditionalFormatting>
  <conditionalFormatting sqref="I59">
    <cfRule type="cellIs" dxfId="58" priority="59" stopIfTrue="1" operator="equal">
      <formula>2</formula>
    </cfRule>
  </conditionalFormatting>
  <conditionalFormatting sqref="I59">
    <cfRule type="cellIs" dxfId="57" priority="58" stopIfTrue="1" operator="equal">
      <formula>1</formula>
    </cfRule>
  </conditionalFormatting>
  <conditionalFormatting sqref="P59">
    <cfRule type="cellIs" dxfId="56" priority="57" stopIfTrue="1" operator="equal">
      <formula>3</formula>
    </cfRule>
  </conditionalFormatting>
  <conditionalFormatting sqref="P59">
    <cfRule type="cellIs" dxfId="55" priority="56" stopIfTrue="1" operator="equal">
      <formula>2</formula>
    </cfRule>
  </conditionalFormatting>
  <conditionalFormatting sqref="P59">
    <cfRule type="cellIs" dxfId="54" priority="55" stopIfTrue="1" operator="equal">
      <formula>1</formula>
    </cfRule>
  </conditionalFormatting>
  <conditionalFormatting sqref="R59">
    <cfRule type="cellIs" dxfId="53" priority="54" stopIfTrue="1" operator="equal">
      <formula>3</formula>
    </cfRule>
  </conditionalFormatting>
  <conditionalFormatting sqref="R59">
    <cfRule type="cellIs" dxfId="52" priority="53" stopIfTrue="1" operator="equal">
      <formula>2</formula>
    </cfRule>
  </conditionalFormatting>
  <conditionalFormatting sqref="R59">
    <cfRule type="cellIs" dxfId="51" priority="52" stopIfTrue="1" operator="equal">
      <formula>1</formula>
    </cfRule>
  </conditionalFormatting>
  <conditionalFormatting sqref="N59">
    <cfRule type="cellIs" dxfId="50" priority="51" stopIfTrue="1" operator="equal">
      <formula>3</formula>
    </cfRule>
  </conditionalFormatting>
  <conditionalFormatting sqref="N59">
    <cfRule type="cellIs" dxfId="49" priority="50" stopIfTrue="1" operator="equal">
      <formula>2</formula>
    </cfRule>
  </conditionalFormatting>
  <conditionalFormatting sqref="N59">
    <cfRule type="cellIs" dxfId="48" priority="49" stopIfTrue="1" operator="equal">
      <formula>1</formula>
    </cfRule>
  </conditionalFormatting>
  <conditionalFormatting sqref="I32">
    <cfRule type="cellIs" dxfId="47" priority="48" stopIfTrue="1" operator="equal">
      <formula>3</formula>
    </cfRule>
  </conditionalFormatting>
  <conditionalFormatting sqref="I32">
    <cfRule type="cellIs" dxfId="46" priority="47" stopIfTrue="1" operator="equal">
      <formula>2</formula>
    </cfRule>
  </conditionalFormatting>
  <conditionalFormatting sqref="I32">
    <cfRule type="cellIs" dxfId="45" priority="46" stopIfTrue="1" operator="equal">
      <formula>1</formula>
    </cfRule>
  </conditionalFormatting>
  <conditionalFormatting sqref="P32">
    <cfRule type="cellIs" dxfId="44" priority="45" stopIfTrue="1" operator="equal">
      <formula>3</formula>
    </cfRule>
  </conditionalFormatting>
  <conditionalFormatting sqref="P32">
    <cfRule type="cellIs" dxfId="43" priority="44" stopIfTrue="1" operator="equal">
      <formula>2</formula>
    </cfRule>
  </conditionalFormatting>
  <conditionalFormatting sqref="P32">
    <cfRule type="cellIs" dxfId="42" priority="43" stopIfTrue="1" operator="equal">
      <formula>1</formula>
    </cfRule>
  </conditionalFormatting>
  <conditionalFormatting sqref="R32">
    <cfRule type="cellIs" dxfId="41" priority="42" stopIfTrue="1" operator="equal">
      <formula>3</formula>
    </cfRule>
  </conditionalFormatting>
  <conditionalFormatting sqref="R32">
    <cfRule type="cellIs" dxfId="40" priority="41" stopIfTrue="1" operator="equal">
      <formula>2</formula>
    </cfRule>
  </conditionalFormatting>
  <conditionalFormatting sqref="R32">
    <cfRule type="cellIs" dxfId="39" priority="40" stopIfTrue="1" operator="equal">
      <formula>1</formula>
    </cfRule>
  </conditionalFormatting>
  <conditionalFormatting sqref="N32">
    <cfRule type="cellIs" dxfId="38" priority="39" stopIfTrue="1" operator="equal">
      <formula>3</formula>
    </cfRule>
  </conditionalFormatting>
  <conditionalFormatting sqref="N32">
    <cfRule type="cellIs" dxfId="37" priority="38" stopIfTrue="1" operator="equal">
      <formula>2</formula>
    </cfRule>
  </conditionalFormatting>
  <conditionalFormatting sqref="N32">
    <cfRule type="cellIs" dxfId="36" priority="37" stopIfTrue="1" operator="equal">
      <formula>1</formula>
    </cfRule>
  </conditionalFormatting>
  <conditionalFormatting sqref="I41">
    <cfRule type="cellIs" dxfId="35" priority="36" stopIfTrue="1" operator="equal">
      <formula>3</formula>
    </cfRule>
  </conditionalFormatting>
  <conditionalFormatting sqref="I41">
    <cfRule type="cellIs" dxfId="34" priority="35" stopIfTrue="1" operator="equal">
      <formula>2</formula>
    </cfRule>
  </conditionalFormatting>
  <conditionalFormatting sqref="I41">
    <cfRule type="cellIs" dxfId="33" priority="34" stopIfTrue="1" operator="equal">
      <formula>1</formula>
    </cfRule>
  </conditionalFormatting>
  <conditionalFormatting sqref="P41">
    <cfRule type="cellIs" dxfId="32" priority="33" stopIfTrue="1" operator="equal">
      <formula>3</formula>
    </cfRule>
  </conditionalFormatting>
  <conditionalFormatting sqref="P41">
    <cfRule type="cellIs" dxfId="31" priority="32" stopIfTrue="1" operator="equal">
      <formula>2</formula>
    </cfRule>
  </conditionalFormatting>
  <conditionalFormatting sqref="P41">
    <cfRule type="cellIs" dxfId="30" priority="31" stopIfTrue="1" operator="equal">
      <formula>1</formula>
    </cfRule>
  </conditionalFormatting>
  <conditionalFormatting sqref="R41">
    <cfRule type="cellIs" dxfId="29" priority="30" stopIfTrue="1" operator="equal">
      <formula>3</formula>
    </cfRule>
  </conditionalFormatting>
  <conditionalFormatting sqref="R41">
    <cfRule type="cellIs" dxfId="28" priority="29" stopIfTrue="1" operator="equal">
      <formula>2</formula>
    </cfRule>
  </conditionalFormatting>
  <conditionalFormatting sqref="R41">
    <cfRule type="cellIs" dxfId="27" priority="28" stopIfTrue="1" operator="equal">
      <formula>1</formula>
    </cfRule>
  </conditionalFormatting>
  <conditionalFormatting sqref="N41">
    <cfRule type="cellIs" dxfId="26" priority="27" stopIfTrue="1" operator="equal">
      <formula>3</formula>
    </cfRule>
  </conditionalFormatting>
  <conditionalFormatting sqref="N41">
    <cfRule type="cellIs" dxfId="25" priority="26" stopIfTrue="1" operator="equal">
      <formula>2</formula>
    </cfRule>
  </conditionalFormatting>
  <conditionalFormatting sqref="N41">
    <cfRule type="cellIs" dxfId="24" priority="25" stopIfTrue="1" operator="equal">
      <formula>1</formula>
    </cfRule>
  </conditionalFormatting>
  <conditionalFormatting sqref="I23">
    <cfRule type="cellIs" dxfId="23" priority="24" stopIfTrue="1" operator="equal">
      <formula>3</formula>
    </cfRule>
  </conditionalFormatting>
  <conditionalFormatting sqref="I23">
    <cfRule type="cellIs" dxfId="22" priority="23" stopIfTrue="1" operator="equal">
      <formula>2</formula>
    </cfRule>
  </conditionalFormatting>
  <conditionalFormatting sqref="I23">
    <cfRule type="cellIs" dxfId="21" priority="22" stopIfTrue="1" operator="equal">
      <formula>1</formula>
    </cfRule>
  </conditionalFormatting>
  <conditionalFormatting sqref="P23">
    <cfRule type="cellIs" dxfId="20" priority="21" stopIfTrue="1" operator="equal">
      <formula>3</formula>
    </cfRule>
  </conditionalFormatting>
  <conditionalFormatting sqref="P23">
    <cfRule type="cellIs" dxfId="19" priority="20" stopIfTrue="1" operator="equal">
      <formula>2</formula>
    </cfRule>
  </conditionalFormatting>
  <conditionalFormatting sqref="P23">
    <cfRule type="cellIs" dxfId="18" priority="19" stopIfTrue="1" operator="equal">
      <formula>1</formula>
    </cfRule>
  </conditionalFormatting>
  <conditionalFormatting sqref="R23">
    <cfRule type="cellIs" dxfId="17" priority="18" stopIfTrue="1" operator="equal">
      <formula>3</formula>
    </cfRule>
  </conditionalFormatting>
  <conditionalFormatting sqref="R23">
    <cfRule type="cellIs" dxfId="16" priority="17" stopIfTrue="1" operator="equal">
      <formula>2</formula>
    </cfRule>
  </conditionalFormatting>
  <conditionalFormatting sqref="R23">
    <cfRule type="cellIs" dxfId="15" priority="16" stopIfTrue="1" operator="equal">
      <formula>1</formula>
    </cfRule>
  </conditionalFormatting>
  <conditionalFormatting sqref="N23">
    <cfRule type="cellIs" dxfId="14" priority="15" stopIfTrue="1" operator="equal">
      <formula>3</formula>
    </cfRule>
  </conditionalFormatting>
  <conditionalFormatting sqref="N23">
    <cfRule type="cellIs" dxfId="13" priority="14" stopIfTrue="1" operator="equal">
      <formula>2</formula>
    </cfRule>
  </conditionalFormatting>
  <conditionalFormatting sqref="N23">
    <cfRule type="cellIs" dxfId="12" priority="13" stopIfTrue="1" operator="equal">
      <formula>1</formula>
    </cfRule>
  </conditionalFormatting>
  <conditionalFormatting sqref="I169">
    <cfRule type="cellIs" dxfId="11" priority="12" stopIfTrue="1" operator="equal">
      <formula>3</formula>
    </cfRule>
  </conditionalFormatting>
  <conditionalFormatting sqref="I169">
    <cfRule type="cellIs" dxfId="10" priority="11" stopIfTrue="1" operator="equal">
      <formula>2</formula>
    </cfRule>
  </conditionalFormatting>
  <conditionalFormatting sqref="I169">
    <cfRule type="cellIs" dxfId="9" priority="10" stopIfTrue="1" operator="equal">
      <formula>1</formula>
    </cfRule>
  </conditionalFormatting>
  <conditionalFormatting sqref="P169">
    <cfRule type="cellIs" dxfId="8" priority="9" stopIfTrue="1" operator="equal">
      <formula>3</formula>
    </cfRule>
  </conditionalFormatting>
  <conditionalFormatting sqref="P169">
    <cfRule type="cellIs" dxfId="7" priority="8" stopIfTrue="1" operator="equal">
      <formula>2</formula>
    </cfRule>
  </conditionalFormatting>
  <conditionalFormatting sqref="P169">
    <cfRule type="cellIs" dxfId="6" priority="7" stopIfTrue="1" operator="equal">
      <formula>1</formula>
    </cfRule>
  </conditionalFormatting>
  <conditionalFormatting sqref="R169">
    <cfRule type="cellIs" dxfId="5" priority="6" stopIfTrue="1" operator="equal">
      <formula>3</formula>
    </cfRule>
  </conditionalFormatting>
  <conditionalFormatting sqref="R169">
    <cfRule type="cellIs" dxfId="4" priority="5" stopIfTrue="1" operator="equal">
      <formula>2</formula>
    </cfRule>
  </conditionalFormatting>
  <conditionalFormatting sqref="R169">
    <cfRule type="cellIs" dxfId="3" priority="4" stopIfTrue="1" operator="equal">
      <formula>1</formula>
    </cfRule>
  </conditionalFormatting>
  <conditionalFormatting sqref="N169">
    <cfRule type="cellIs" dxfId="2" priority="3" stopIfTrue="1" operator="equal">
      <formula>3</formula>
    </cfRule>
  </conditionalFormatting>
  <conditionalFormatting sqref="N169">
    <cfRule type="cellIs" dxfId="1" priority="2" stopIfTrue="1" operator="equal">
      <formula>2</formula>
    </cfRule>
  </conditionalFormatting>
  <conditionalFormatting sqref="N169">
    <cfRule type="cellIs" dxfId="0" priority="1" stopIfTrue="1" operator="equal">
      <formula>1</formula>
    </cfRule>
  </conditionalFormatting>
  <pageMargins left="0.19685038924217199" right="0.19685038924217199" top="0.19685038924217199" bottom="0.19685038924217199" header="0.31496062874794001" footer="0.31496062874794001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/>
  </sheetViews>
  <sheetFormatPr defaultColWidth="9" defaultRowHeight="15" x14ac:dyDescent="0.25"/>
  <cols>
    <col min="2" max="2" width="6.85546875" customWidth="1"/>
    <col min="3" max="4" width="12.42578125" customWidth="1"/>
    <col min="5" max="5" width="7" customWidth="1"/>
    <col min="6" max="6" width="9" hidden="1" bestFit="1" customWidth="1"/>
    <col min="7" max="7" width="9.28515625" customWidth="1"/>
    <col min="8" max="8" width="9" hidden="1" bestFit="1" customWidth="1"/>
    <col min="9" max="9" width="5.42578125" customWidth="1"/>
    <col min="10" max="10" width="6.85546875" customWidth="1"/>
    <col min="11" max="12" width="12.42578125" customWidth="1"/>
    <col min="13" max="13" width="7" customWidth="1"/>
    <col min="14" max="14" width="9" hidden="1" bestFit="1" customWidth="1"/>
    <col min="15" max="15" width="9.28515625" customWidth="1"/>
    <col min="16" max="16" width="9" hidden="1" bestFit="1" customWidth="1"/>
    <col min="18" max="21" width="9" hidden="1" bestFit="1" customWidth="1"/>
  </cols>
  <sheetData>
    <row r="1" spans="1:21" s="1" customFormat="1" ht="18" customHeight="1" x14ac:dyDescent="0.2">
      <c r="B1" s="124" t="s">
        <v>234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37"/>
      <c r="P1" s="37"/>
      <c r="Q1" s="38"/>
    </row>
    <row r="2" spans="1:21" s="1" customFormat="1" ht="18" customHeight="1" x14ac:dyDescent="0.2">
      <c r="B2" s="124" t="s">
        <v>235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37"/>
      <c r="P2" s="37"/>
      <c r="Q2" s="38"/>
    </row>
    <row r="3" spans="1:21" s="1" customFormat="1" ht="18" customHeight="1" x14ac:dyDescent="0.2">
      <c r="B3" s="124" t="s">
        <v>236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37"/>
      <c r="P3" s="37"/>
      <c r="Q3" s="38"/>
    </row>
    <row r="4" spans="1:21" s="1" customFormat="1" ht="6.6" customHeight="1" x14ac:dyDescent="0.2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8"/>
    </row>
    <row r="5" spans="1:21" s="1" customFormat="1" ht="15.95" customHeight="1" x14ac:dyDescent="0.2">
      <c r="B5" s="38" t="s">
        <v>237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21" ht="5.25" customHeight="1" x14ac:dyDescent="0.25"/>
    <row r="7" spans="1:21" ht="18.600000000000001" customHeight="1" x14ac:dyDescent="0.25">
      <c r="B7" s="126" t="s">
        <v>238</v>
      </c>
      <c r="C7" s="126"/>
      <c r="D7" s="126"/>
      <c r="E7" s="126"/>
      <c r="F7" s="126"/>
      <c r="G7" s="39"/>
      <c r="H7" s="39"/>
      <c r="J7" s="125" t="s">
        <v>239</v>
      </c>
      <c r="K7" s="125"/>
      <c r="L7" s="125"/>
      <c r="M7" s="125"/>
      <c r="N7" s="125"/>
      <c r="O7" s="40"/>
      <c r="P7" s="40"/>
    </row>
    <row r="8" spans="1:21" ht="56.45" customHeight="1" x14ac:dyDescent="0.25">
      <c r="B8" s="41" t="s">
        <v>240</v>
      </c>
      <c r="C8" s="42" t="s">
        <v>241</v>
      </c>
      <c r="D8" s="42" t="s">
        <v>242</v>
      </c>
      <c r="E8" s="42" t="s">
        <v>243</v>
      </c>
      <c r="F8" s="41" t="s">
        <v>244</v>
      </c>
      <c r="G8" s="43" t="s">
        <v>244</v>
      </c>
      <c r="H8" s="43" t="s">
        <v>245</v>
      </c>
      <c r="I8" s="44"/>
      <c r="J8" s="41" t="s">
        <v>240</v>
      </c>
      <c r="K8" s="42" t="s">
        <v>241</v>
      </c>
      <c r="L8" s="42" t="s">
        <v>242</v>
      </c>
      <c r="M8" s="42" t="s">
        <v>243</v>
      </c>
      <c r="N8" s="41" t="s">
        <v>244</v>
      </c>
      <c r="O8" s="43" t="s">
        <v>244</v>
      </c>
      <c r="P8" s="43" t="s">
        <v>245</v>
      </c>
    </row>
    <row r="9" spans="1:21" ht="15.75" x14ac:dyDescent="0.25">
      <c r="A9" s="45">
        <v>2</v>
      </c>
      <c r="B9" s="46">
        <f>юноши!D14</f>
        <v>30</v>
      </c>
      <c r="C9" s="47">
        <f>юноши!I14</f>
        <v>3</v>
      </c>
      <c r="D9" s="47">
        <f>юноши!N14</f>
        <v>1</v>
      </c>
      <c r="E9" s="47">
        <f t="shared" ref="E9:E26" si="0">C9+D9</f>
        <v>4</v>
      </c>
      <c r="F9" s="48" t="str">
        <f t="shared" ref="F9:F26" si="1">IFERROR(IF(COUNTIF($E$9:$E$26, E9)-1=0, _xlfn.RANK.EQ(E9, $E$9:$E$26, 1), _xlfn.RANK.EQ(E9, $E$9:$E$26, 1)&amp;"-"&amp;_xlfn.RANK.EQ(E9, $E$9:$E$26, 1)+COUNTIF($E$9:$E$26, E9)-1), "")</f>
        <v>1-3</v>
      </c>
      <c r="G9" s="49">
        <f t="shared" ref="G9:G26" si="2">IF(E9="", "", _xlfn.RANK.EQ(E9, E$9:E$26, 1))</f>
        <v>1</v>
      </c>
      <c r="H9" s="49">
        <v>1</v>
      </c>
      <c r="I9" s="50">
        <v>14</v>
      </c>
      <c r="J9" s="46">
        <f>девушки!D122</f>
        <v>56</v>
      </c>
      <c r="K9" s="47">
        <f>девушки!I122</f>
        <v>1</v>
      </c>
      <c r="L9" s="47">
        <f>девушки!N122</f>
        <v>1</v>
      </c>
      <c r="M9" s="47">
        <f t="shared" ref="M9:M26" si="3">K9+L9</f>
        <v>2</v>
      </c>
      <c r="N9" s="48">
        <f t="shared" ref="N9:N26" si="4">IFERROR(IF(COUNTIF($M$9:$M$26, M9)-1=0, _xlfn.RANK.EQ(M9, $M$9:$M$26, 1), _xlfn.RANK.EQ(M9, $M$9:$M$26, 1)&amp;"-"&amp;_xlfn.RANK.EQ(M9, $M$9:$M$26, 1)+COUNTIF($M$9:$M$26, M9)-1), "")</f>
        <v>1</v>
      </c>
      <c r="O9" s="51">
        <f t="shared" ref="O9:O26" si="5">IF(M9="", "", _xlfn.RANK.EQ(M9, M$9:M$26, 1))</f>
        <v>1</v>
      </c>
      <c r="P9" s="51">
        <v>1</v>
      </c>
      <c r="R9" t="s">
        <v>246</v>
      </c>
      <c r="S9" t="s">
        <v>247</v>
      </c>
      <c r="T9">
        <v>5</v>
      </c>
      <c r="U9" t="str">
        <f t="shared" ref="U9:U26" si="6">R9&amp;S9&amp;T9</f>
        <v>=девушки!N5</v>
      </c>
    </row>
    <row r="10" spans="1:21" ht="15.75" x14ac:dyDescent="0.25">
      <c r="A10" s="45">
        <v>13</v>
      </c>
      <c r="B10" s="46">
        <f>юноши!D113</f>
        <v>50</v>
      </c>
      <c r="C10" s="47">
        <f>юноши!I113</f>
        <v>2</v>
      </c>
      <c r="D10" s="47">
        <f>юноши!N113</f>
        <v>2</v>
      </c>
      <c r="E10" s="47">
        <f t="shared" si="0"/>
        <v>4</v>
      </c>
      <c r="F10" s="48" t="str">
        <f t="shared" si="1"/>
        <v>1-3</v>
      </c>
      <c r="G10" s="49">
        <f t="shared" si="2"/>
        <v>1</v>
      </c>
      <c r="H10" s="49">
        <v>1</v>
      </c>
      <c r="I10" s="50">
        <v>11</v>
      </c>
      <c r="J10" s="46">
        <f>девушки!D95</f>
        <v>12</v>
      </c>
      <c r="K10" s="47">
        <f>девушки!I95</f>
        <v>4</v>
      </c>
      <c r="L10" s="47">
        <f>девушки!N95</f>
        <v>2</v>
      </c>
      <c r="M10" s="47">
        <f t="shared" si="3"/>
        <v>6</v>
      </c>
      <c r="N10" s="48">
        <f t="shared" si="4"/>
        <v>2</v>
      </c>
      <c r="O10" s="51">
        <f t="shared" si="5"/>
        <v>2</v>
      </c>
      <c r="P10" s="51">
        <v>3</v>
      </c>
      <c r="R10" t="s">
        <v>246</v>
      </c>
      <c r="S10" t="s">
        <v>247</v>
      </c>
      <c r="T10">
        <v>14</v>
      </c>
      <c r="U10" t="str">
        <f t="shared" si="6"/>
        <v>=девушки!N14</v>
      </c>
    </row>
    <row r="11" spans="1:21" ht="15.75" x14ac:dyDescent="0.25">
      <c r="A11" s="45">
        <v>6</v>
      </c>
      <c r="B11" s="46">
        <f>юноши!D50</f>
        <v>56</v>
      </c>
      <c r="C11" s="47">
        <f>юноши!I50</f>
        <v>1</v>
      </c>
      <c r="D11" s="47">
        <f>юноши!N50</f>
        <v>3</v>
      </c>
      <c r="E11" s="47">
        <f t="shared" si="0"/>
        <v>4</v>
      </c>
      <c r="F11" s="48" t="str">
        <f t="shared" si="1"/>
        <v>1-3</v>
      </c>
      <c r="G11" s="49">
        <f t="shared" si="2"/>
        <v>1</v>
      </c>
      <c r="H11" s="49">
        <v>1</v>
      </c>
      <c r="I11" s="50">
        <v>6</v>
      </c>
      <c r="J11" s="46">
        <f>девушки!D50</f>
        <v>47</v>
      </c>
      <c r="K11" s="47">
        <f>девушки!I50</f>
        <v>2</v>
      </c>
      <c r="L11" s="47">
        <f>девушки!N50</f>
        <v>5</v>
      </c>
      <c r="M11" s="47">
        <f t="shared" si="3"/>
        <v>7</v>
      </c>
      <c r="N11" s="48">
        <f t="shared" si="4"/>
        <v>3</v>
      </c>
      <c r="O11" s="51">
        <f t="shared" si="5"/>
        <v>3</v>
      </c>
      <c r="P11" s="51">
        <v>4</v>
      </c>
      <c r="R11" t="s">
        <v>246</v>
      </c>
      <c r="S11" t="s">
        <v>247</v>
      </c>
      <c r="T11">
        <v>23</v>
      </c>
      <c r="U11" t="str">
        <f t="shared" si="6"/>
        <v>=девушки!N23</v>
      </c>
    </row>
    <row r="12" spans="1:21" ht="15.75" x14ac:dyDescent="0.25">
      <c r="A12" s="45">
        <v>7</v>
      </c>
      <c r="B12" s="46">
        <f>юноши!D59</f>
        <v>19</v>
      </c>
      <c r="C12" s="47">
        <f>юноши!I59</f>
        <v>4</v>
      </c>
      <c r="D12" s="47">
        <f>юноши!N59</f>
        <v>5</v>
      </c>
      <c r="E12" s="47">
        <f t="shared" si="0"/>
        <v>9</v>
      </c>
      <c r="F12" s="48">
        <f t="shared" si="1"/>
        <v>4</v>
      </c>
      <c r="G12" s="49">
        <f t="shared" si="2"/>
        <v>4</v>
      </c>
      <c r="H12" s="49">
        <v>5</v>
      </c>
      <c r="I12" s="50">
        <v>7</v>
      </c>
      <c r="J12" s="46">
        <f>девушки!D59</f>
        <v>50</v>
      </c>
      <c r="K12" s="47">
        <f>девушки!I59</f>
        <v>7</v>
      </c>
      <c r="L12" s="47">
        <f>девушки!N59</f>
        <v>3</v>
      </c>
      <c r="M12" s="47">
        <f t="shared" si="3"/>
        <v>10</v>
      </c>
      <c r="N12" s="48">
        <f t="shared" si="4"/>
        <v>4</v>
      </c>
      <c r="O12" s="51">
        <f t="shared" si="5"/>
        <v>4</v>
      </c>
      <c r="P12" s="51">
        <v>5</v>
      </c>
      <c r="R12" t="s">
        <v>246</v>
      </c>
      <c r="S12" t="s">
        <v>247</v>
      </c>
      <c r="T12">
        <v>32</v>
      </c>
      <c r="U12" t="str">
        <f t="shared" si="6"/>
        <v>=девушки!N32</v>
      </c>
    </row>
    <row r="13" spans="1:21" ht="15.75" x14ac:dyDescent="0.25">
      <c r="A13" s="45">
        <v>5</v>
      </c>
      <c r="B13" s="46">
        <f>юноши!D41</f>
        <v>31</v>
      </c>
      <c r="C13" s="47">
        <f>юноши!I41</f>
        <v>5</v>
      </c>
      <c r="D13" s="47">
        <f>юноши!N41</f>
        <v>7</v>
      </c>
      <c r="E13" s="47">
        <f t="shared" si="0"/>
        <v>12</v>
      </c>
      <c r="F13" s="48">
        <f t="shared" si="1"/>
        <v>5</v>
      </c>
      <c r="G13" s="49">
        <f t="shared" si="2"/>
        <v>5</v>
      </c>
      <c r="H13" s="49">
        <v>6</v>
      </c>
      <c r="I13" s="50">
        <v>17</v>
      </c>
      <c r="J13" s="52" t="str">
        <f>девушки!D149</f>
        <v>5 ЛИЦЕЙ</v>
      </c>
      <c r="K13" s="47">
        <f>девушки!I149</f>
        <v>3</v>
      </c>
      <c r="L13" s="47">
        <f>девушки!N149</f>
        <v>8</v>
      </c>
      <c r="M13" s="47">
        <f t="shared" si="3"/>
        <v>11</v>
      </c>
      <c r="N13" s="48">
        <f t="shared" si="4"/>
        <v>5</v>
      </c>
      <c r="O13" s="51">
        <f t="shared" si="5"/>
        <v>5</v>
      </c>
      <c r="P13" s="51">
        <v>6</v>
      </c>
      <c r="R13" t="s">
        <v>246</v>
      </c>
      <c r="S13" t="s">
        <v>247</v>
      </c>
      <c r="T13">
        <v>41</v>
      </c>
      <c r="U13" t="str">
        <f t="shared" si="6"/>
        <v>=девушки!N41</v>
      </c>
    </row>
    <row r="14" spans="1:21" ht="15.75" x14ac:dyDescent="0.25">
      <c r="A14" s="45">
        <v>1</v>
      </c>
      <c r="B14" s="46">
        <f>юноши!D5</f>
        <v>52</v>
      </c>
      <c r="C14" s="47">
        <f>юноши!I5</f>
        <v>7</v>
      </c>
      <c r="D14" s="47">
        <f>юноши!N5</f>
        <v>6</v>
      </c>
      <c r="E14" s="47">
        <f t="shared" si="0"/>
        <v>13</v>
      </c>
      <c r="F14" s="48">
        <f t="shared" si="1"/>
        <v>6</v>
      </c>
      <c r="G14" s="49">
        <f t="shared" si="2"/>
        <v>6</v>
      </c>
      <c r="H14" s="49">
        <v>7</v>
      </c>
      <c r="I14" s="50">
        <v>18</v>
      </c>
      <c r="J14" s="46">
        <f>девушки!D158</f>
        <v>30</v>
      </c>
      <c r="K14" s="47">
        <f>девушки!I158</f>
        <v>6</v>
      </c>
      <c r="L14" s="47">
        <f>девушки!N158</f>
        <v>6</v>
      </c>
      <c r="M14" s="47">
        <f t="shared" si="3"/>
        <v>12</v>
      </c>
      <c r="N14" s="48" t="str">
        <f t="shared" si="4"/>
        <v>6-7</v>
      </c>
      <c r="O14" s="51">
        <f t="shared" si="5"/>
        <v>6</v>
      </c>
      <c r="P14" s="51">
        <v>7</v>
      </c>
      <c r="R14" t="s">
        <v>246</v>
      </c>
      <c r="S14" t="s">
        <v>247</v>
      </c>
      <c r="T14">
        <v>50</v>
      </c>
      <c r="U14" t="str">
        <f t="shared" si="6"/>
        <v>=девушки!N50</v>
      </c>
    </row>
    <row r="15" spans="1:21" ht="15.75" x14ac:dyDescent="0.25">
      <c r="A15" s="45">
        <v>14</v>
      </c>
      <c r="B15" s="46">
        <f>юноши!D122</f>
        <v>47</v>
      </c>
      <c r="C15" s="47">
        <f>юноши!I122</f>
        <v>11</v>
      </c>
      <c r="D15" s="47">
        <f>юноши!N122</f>
        <v>4</v>
      </c>
      <c r="E15" s="47">
        <f t="shared" si="0"/>
        <v>15</v>
      </c>
      <c r="F15" s="48">
        <f t="shared" si="1"/>
        <v>7</v>
      </c>
      <c r="G15" s="49">
        <f t="shared" si="2"/>
        <v>7</v>
      </c>
      <c r="H15" s="49">
        <v>8</v>
      </c>
      <c r="I15" s="50">
        <v>15</v>
      </c>
      <c r="J15" s="46">
        <f>девушки!D131</f>
        <v>31</v>
      </c>
      <c r="K15" s="47">
        <f>девушки!I131</f>
        <v>5</v>
      </c>
      <c r="L15" s="47">
        <f>девушки!N131</f>
        <v>7</v>
      </c>
      <c r="M15" s="47">
        <f t="shared" si="3"/>
        <v>12</v>
      </c>
      <c r="N15" s="48" t="str">
        <f t="shared" si="4"/>
        <v>6-7</v>
      </c>
      <c r="O15" s="51">
        <f t="shared" si="5"/>
        <v>6</v>
      </c>
      <c r="P15" s="51">
        <v>7</v>
      </c>
      <c r="R15" t="s">
        <v>246</v>
      </c>
      <c r="S15" t="s">
        <v>247</v>
      </c>
      <c r="T15">
        <v>59</v>
      </c>
      <c r="U15" t="str">
        <f t="shared" si="6"/>
        <v>=девушки!N59</v>
      </c>
    </row>
    <row r="16" spans="1:21" ht="15.75" x14ac:dyDescent="0.25">
      <c r="A16" s="45">
        <v>8</v>
      </c>
      <c r="B16" s="46">
        <f>юноши!D68</f>
        <v>7</v>
      </c>
      <c r="C16" s="47">
        <f>юноши!I68</f>
        <v>9</v>
      </c>
      <c r="D16" s="47">
        <f>юноши!N68</f>
        <v>7</v>
      </c>
      <c r="E16" s="47">
        <f t="shared" si="0"/>
        <v>16</v>
      </c>
      <c r="F16" s="48" t="str">
        <f t="shared" si="1"/>
        <v>8-9</v>
      </c>
      <c r="G16" s="49">
        <f t="shared" si="2"/>
        <v>8</v>
      </c>
      <c r="H16" s="49">
        <v>9</v>
      </c>
      <c r="I16" s="50">
        <v>13</v>
      </c>
      <c r="J16" s="46">
        <f>девушки!D113</f>
        <v>19</v>
      </c>
      <c r="K16" s="47">
        <f>девушки!I113</f>
        <v>10</v>
      </c>
      <c r="L16" s="47">
        <f>девушки!N113</f>
        <v>4</v>
      </c>
      <c r="M16" s="47">
        <f t="shared" si="3"/>
        <v>14</v>
      </c>
      <c r="N16" s="48">
        <f t="shared" si="4"/>
        <v>8</v>
      </c>
      <c r="O16" s="51">
        <f t="shared" si="5"/>
        <v>8</v>
      </c>
      <c r="P16" s="51">
        <v>9</v>
      </c>
      <c r="R16" t="s">
        <v>246</v>
      </c>
      <c r="S16" t="s">
        <v>247</v>
      </c>
      <c r="T16">
        <v>68</v>
      </c>
      <c r="U16" t="str">
        <f t="shared" si="6"/>
        <v>=девушки!N68</v>
      </c>
    </row>
    <row r="17" spans="1:21" ht="15.75" x14ac:dyDescent="0.25">
      <c r="A17" s="45">
        <v>12</v>
      </c>
      <c r="B17" s="46">
        <f>юноши!D104</f>
        <v>41</v>
      </c>
      <c r="C17" s="47">
        <f>юноши!I104</f>
        <v>6</v>
      </c>
      <c r="D17" s="47">
        <f>юноши!N104</f>
        <v>10</v>
      </c>
      <c r="E17" s="47">
        <f t="shared" si="0"/>
        <v>16</v>
      </c>
      <c r="F17" s="48" t="str">
        <f t="shared" si="1"/>
        <v>8-9</v>
      </c>
      <c r="G17" s="49">
        <f t="shared" si="2"/>
        <v>8</v>
      </c>
      <c r="H17" s="49">
        <v>10</v>
      </c>
      <c r="I17" s="50">
        <v>16</v>
      </c>
      <c r="J17" s="46">
        <f>девушки!D140</f>
        <v>22</v>
      </c>
      <c r="K17" s="47">
        <f>девушки!I140</f>
        <v>8</v>
      </c>
      <c r="L17" s="47">
        <f>девушки!N140</f>
        <v>9</v>
      </c>
      <c r="M17" s="47">
        <f t="shared" si="3"/>
        <v>17</v>
      </c>
      <c r="N17" s="48">
        <f t="shared" si="4"/>
        <v>9</v>
      </c>
      <c r="O17" s="51">
        <f t="shared" si="5"/>
        <v>9</v>
      </c>
      <c r="P17" s="51">
        <v>10</v>
      </c>
      <c r="R17" t="s">
        <v>246</v>
      </c>
      <c r="S17" t="s">
        <v>247</v>
      </c>
      <c r="T17">
        <v>77</v>
      </c>
      <c r="U17" t="str">
        <f t="shared" si="6"/>
        <v>=девушки!N77</v>
      </c>
    </row>
    <row r="18" spans="1:21" ht="15.75" x14ac:dyDescent="0.25">
      <c r="A18" s="45">
        <v>4</v>
      </c>
      <c r="B18" s="46">
        <f>юноши!D32</f>
        <v>22</v>
      </c>
      <c r="C18" s="47">
        <f>юноши!I32</f>
        <v>7</v>
      </c>
      <c r="D18" s="47">
        <f>юноши!N32</f>
        <v>13</v>
      </c>
      <c r="E18" s="47">
        <f t="shared" si="0"/>
        <v>20</v>
      </c>
      <c r="F18" s="48">
        <f t="shared" si="1"/>
        <v>10</v>
      </c>
      <c r="G18" s="49">
        <f t="shared" si="2"/>
        <v>10</v>
      </c>
      <c r="H18" s="49">
        <v>11</v>
      </c>
      <c r="I18" s="50">
        <v>3</v>
      </c>
      <c r="J18" s="46">
        <f>девушки!D23</f>
        <v>9</v>
      </c>
      <c r="K18" s="47">
        <f>девушки!I23</f>
        <v>9</v>
      </c>
      <c r="L18" s="47">
        <f>девушки!N23</f>
        <v>11</v>
      </c>
      <c r="M18" s="47">
        <f t="shared" si="3"/>
        <v>20</v>
      </c>
      <c r="N18" s="48">
        <f t="shared" si="4"/>
        <v>10</v>
      </c>
      <c r="O18" s="51">
        <f t="shared" si="5"/>
        <v>10</v>
      </c>
      <c r="P18" s="51">
        <v>11</v>
      </c>
      <c r="R18" t="s">
        <v>246</v>
      </c>
      <c r="S18" t="s">
        <v>247</v>
      </c>
      <c r="T18">
        <v>86</v>
      </c>
      <c r="U18" t="str">
        <f t="shared" si="6"/>
        <v>=девушки!N86</v>
      </c>
    </row>
    <row r="19" spans="1:21" ht="15.75" x14ac:dyDescent="0.25">
      <c r="A19" s="45">
        <v>9</v>
      </c>
      <c r="B19" s="46">
        <f>юноши!D77</f>
        <v>12</v>
      </c>
      <c r="C19" s="47">
        <f>юноши!I77</f>
        <v>10</v>
      </c>
      <c r="D19" s="47">
        <f>юноши!N77</f>
        <v>12</v>
      </c>
      <c r="E19" s="47">
        <f t="shared" si="0"/>
        <v>22</v>
      </c>
      <c r="F19" s="48" t="str">
        <f t="shared" si="1"/>
        <v>11-12</v>
      </c>
      <c r="G19" s="49">
        <f t="shared" si="2"/>
        <v>11</v>
      </c>
      <c r="H19" s="49">
        <v>12</v>
      </c>
      <c r="I19" s="50">
        <v>2</v>
      </c>
      <c r="J19" s="46">
        <f>девушки!D14</f>
        <v>52</v>
      </c>
      <c r="K19" s="47">
        <f>девушки!I14</f>
        <v>12</v>
      </c>
      <c r="L19" s="47">
        <f>девушки!N14</f>
        <v>10</v>
      </c>
      <c r="M19" s="47">
        <f t="shared" si="3"/>
        <v>22</v>
      </c>
      <c r="N19" s="48">
        <f t="shared" si="4"/>
        <v>11</v>
      </c>
      <c r="O19" s="51">
        <f t="shared" si="5"/>
        <v>11</v>
      </c>
      <c r="P19" s="51">
        <v>12</v>
      </c>
      <c r="R19" t="s">
        <v>246</v>
      </c>
      <c r="S19" t="s">
        <v>247</v>
      </c>
      <c r="T19">
        <v>95</v>
      </c>
      <c r="U19" t="str">
        <f t="shared" si="6"/>
        <v>=девушки!N95</v>
      </c>
    </row>
    <row r="20" spans="1:21" ht="15.75" x14ac:dyDescent="0.25">
      <c r="A20" s="45">
        <v>10</v>
      </c>
      <c r="B20" s="46">
        <f>юноши!D86</f>
        <v>17</v>
      </c>
      <c r="C20" s="47">
        <f>юноши!I86</f>
        <v>13</v>
      </c>
      <c r="D20" s="47">
        <f>юноши!N86</f>
        <v>9</v>
      </c>
      <c r="E20" s="47">
        <f t="shared" si="0"/>
        <v>22</v>
      </c>
      <c r="F20" s="48" t="str">
        <f t="shared" si="1"/>
        <v>11-12</v>
      </c>
      <c r="G20" s="49">
        <f t="shared" si="2"/>
        <v>11</v>
      </c>
      <c r="H20" s="49">
        <v>12</v>
      </c>
      <c r="I20" s="50">
        <v>12</v>
      </c>
      <c r="J20" s="46">
        <f>девушки!D104</f>
        <v>7</v>
      </c>
      <c r="K20" s="47">
        <f>девушки!I104</f>
        <v>12</v>
      </c>
      <c r="L20" s="47">
        <f>девушки!N104</f>
        <v>13</v>
      </c>
      <c r="M20" s="47">
        <f t="shared" si="3"/>
        <v>25</v>
      </c>
      <c r="N20" s="48" t="str">
        <f t="shared" si="4"/>
        <v>12-13</v>
      </c>
      <c r="O20" s="51">
        <f t="shared" si="5"/>
        <v>12</v>
      </c>
      <c r="P20" s="51">
        <v>13</v>
      </c>
      <c r="R20" t="s">
        <v>246</v>
      </c>
      <c r="S20" t="s">
        <v>247</v>
      </c>
      <c r="T20">
        <v>104</v>
      </c>
      <c r="U20" t="str">
        <f t="shared" si="6"/>
        <v>=девушки!N104</v>
      </c>
    </row>
    <row r="21" spans="1:21" ht="15.75" x14ac:dyDescent="0.25">
      <c r="A21" s="45">
        <v>17</v>
      </c>
      <c r="B21" s="46">
        <f>юноши!D149</f>
        <v>45</v>
      </c>
      <c r="C21" s="47">
        <f>юноши!I149</f>
        <v>12</v>
      </c>
      <c r="D21" s="47">
        <f>юноши!N149</f>
        <v>11</v>
      </c>
      <c r="E21" s="47">
        <f t="shared" si="0"/>
        <v>23</v>
      </c>
      <c r="F21" s="48">
        <f t="shared" si="1"/>
        <v>13</v>
      </c>
      <c r="G21" s="49">
        <f t="shared" si="2"/>
        <v>13</v>
      </c>
      <c r="H21" s="49">
        <v>14</v>
      </c>
      <c r="I21" s="50">
        <v>1</v>
      </c>
      <c r="J21" s="46">
        <f>девушки!D5</f>
        <v>44</v>
      </c>
      <c r="K21" s="47">
        <f>девушки!I5</f>
        <v>11</v>
      </c>
      <c r="L21" s="47">
        <f>девушки!N5</f>
        <v>14</v>
      </c>
      <c r="M21" s="47">
        <f t="shared" si="3"/>
        <v>25</v>
      </c>
      <c r="N21" s="48" t="str">
        <f t="shared" si="4"/>
        <v>12-13</v>
      </c>
      <c r="O21" s="51">
        <f t="shared" si="5"/>
        <v>12</v>
      </c>
      <c r="P21" s="51">
        <v>13</v>
      </c>
      <c r="R21" t="s">
        <v>246</v>
      </c>
      <c r="S21" t="s">
        <v>247</v>
      </c>
      <c r="T21">
        <v>113</v>
      </c>
      <c r="U21" t="str">
        <f t="shared" si="6"/>
        <v>=девушки!N113</v>
      </c>
    </row>
    <row r="22" spans="1:21" ht="15.75" x14ac:dyDescent="0.25">
      <c r="A22" s="45">
        <v>15</v>
      </c>
      <c r="B22" s="46">
        <f>юноши!D131</f>
        <v>59</v>
      </c>
      <c r="C22" s="47">
        <f>юноши!I131</f>
        <v>15</v>
      </c>
      <c r="D22" s="47">
        <f>юноши!N131</f>
        <v>14</v>
      </c>
      <c r="E22" s="47">
        <f t="shared" si="0"/>
        <v>29</v>
      </c>
      <c r="F22" s="48" t="str">
        <f t="shared" si="1"/>
        <v>14-15</v>
      </c>
      <c r="G22" s="49">
        <f t="shared" si="2"/>
        <v>14</v>
      </c>
      <c r="H22" s="49">
        <v>15</v>
      </c>
      <c r="I22" s="50">
        <v>5</v>
      </c>
      <c r="J22" s="46">
        <f>девушки!D41</f>
        <v>45</v>
      </c>
      <c r="K22" s="47">
        <f>девушки!I41</f>
        <v>16</v>
      </c>
      <c r="L22" s="47">
        <f>девушки!N41</f>
        <v>12</v>
      </c>
      <c r="M22" s="47">
        <f t="shared" si="3"/>
        <v>28</v>
      </c>
      <c r="N22" s="48">
        <f t="shared" si="4"/>
        <v>14</v>
      </c>
      <c r="O22" s="51">
        <f t="shared" si="5"/>
        <v>14</v>
      </c>
      <c r="P22" s="51">
        <v>15</v>
      </c>
      <c r="R22" t="s">
        <v>246</v>
      </c>
      <c r="S22" t="s">
        <v>247</v>
      </c>
      <c r="T22">
        <v>122</v>
      </c>
      <c r="U22" t="str">
        <f t="shared" si="6"/>
        <v>=девушки!N122</v>
      </c>
    </row>
    <row r="23" spans="1:21" ht="15.75" x14ac:dyDescent="0.25">
      <c r="A23" s="45">
        <v>3</v>
      </c>
      <c r="B23" s="52" t="str">
        <f>юноши!D23</f>
        <v>5 ЛИЦЕЙ</v>
      </c>
      <c r="C23" s="47">
        <f>юноши!I23</f>
        <v>14</v>
      </c>
      <c r="D23" s="47">
        <f>юноши!N23</f>
        <v>15</v>
      </c>
      <c r="E23" s="47">
        <f t="shared" si="0"/>
        <v>29</v>
      </c>
      <c r="F23" s="48" t="str">
        <f t="shared" si="1"/>
        <v>14-15</v>
      </c>
      <c r="G23" s="49">
        <f t="shared" si="2"/>
        <v>14</v>
      </c>
      <c r="H23" s="49">
        <v>15</v>
      </c>
      <c r="I23" s="50">
        <v>8</v>
      </c>
      <c r="J23" s="46">
        <f>девушки!D68</f>
        <v>17</v>
      </c>
      <c r="K23" s="47">
        <f>девушки!I68</f>
        <v>14</v>
      </c>
      <c r="L23" s="47">
        <f>девушки!N68</f>
        <v>15</v>
      </c>
      <c r="M23" s="47">
        <f t="shared" si="3"/>
        <v>29</v>
      </c>
      <c r="N23" s="48">
        <f t="shared" si="4"/>
        <v>15</v>
      </c>
      <c r="O23" s="51">
        <f t="shared" si="5"/>
        <v>15</v>
      </c>
      <c r="P23" s="51">
        <v>16</v>
      </c>
      <c r="R23" t="s">
        <v>246</v>
      </c>
      <c r="S23" t="s">
        <v>247</v>
      </c>
      <c r="T23">
        <v>131</v>
      </c>
      <c r="U23" t="str">
        <f t="shared" si="6"/>
        <v>=девушки!N131</v>
      </c>
    </row>
    <row r="24" spans="1:21" ht="15.75" x14ac:dyDescent="0.25">
      <c r="A24" s="45">
        <v>16</v>
      </c>
      <c r="B24" s="46">
        <f>юноши!D140</f>
        <v>9</v>
      </c>
      <c r="C24" s="47">
        <f>юноши!I140</f>
        <v>16</v>
      </c>
      <c r="D24" s="47">
        <f>юноши!N140</f>
        <v>16</v>
      </c>
      <c r="E24" s="47">
        <f t="shared" si="0"/>
        <v>32</v>
      </c>
      <c r="F24" s="48">
        <f t="shared" si="1"/>
        <v>16</v>
      </c>
      <c r="G24" s="49">
        <f t="shared" si="2"/>
        <v>16</v>
      </c>
      <c r="H24" s="49">
        <v>17</v>
      </c>
      <c r="I24" s="50">
        <v>9</v>
      </c>
      <c r="J24" s="46">
        <f>девушки!D77</f>
        <v>36</v>
      </c>
      <c r="K24" s="47">
        <f>девушки!I77</f>
        <v>15</v>
      </c>
      <c r="L24" s="47">
        <f>девушки!N77</f>
        <v>17</v>
      </c>
      <c r="M24" s="47">
        <f t="shared" si="3"/>
        <v>32</v>
      </c>
      <c r="N24" s="48">
        <f t="shared" si="4"/>
        <v>16</v>
      </c>
      <c r="O24" s="51">
        <f t="shared" si="5"/>
        <v>16</v>
      </c>
      <c r="P24" s="51">
        <v>17</v>
      </c>
      <c r="R24" t="s">
        <v>246</v>
      </c>
      <c r="S24" t="s">
        <v>247</v>
      </c>
      <c r="T24">
        <v>140</v>
      </c>
      <c r="U24" t="str">
        <f t="shared" si="6"/>
        <v>=девушки!N140</v>
      </c>
    </row>
    <row r="25" spans="1:21" ht="15.75" x14ac:dyDescent="0.25">
      <c r="A25" s="45">
        <v>11</v>
      </c>
      <c r="B25" s="46">
        <f>юноши!D95</f>
        <v>36</v>
      </c>
      <c r="C25" s="47">
        <f>юноши!I95</f>
        <v>17</v>
      </c>
      <c r="D25" s="47">
        <f>юноши!N95</f>
        <v>17</v>
      </c>
      <c r="E25" s="47">
        <f t="shared" si="0"/>
        <v>34</v>
      </c>
      <c r="F25" s="48">
        <f t="shared" si="1"/>
        <v>17</v>
      </c>
      <c r="G25" s="49">
        <f t="shared" si="2"/>
        <v>17</v>
      </c>
      <c r="H25" s="49">
        <v>18</v>
      </c>
      <c r="I25" s="50">
        <v>10</v>
      </c>
      <c r="J25" s="46">
        <f>девушки!D86</f>
        <v>41</v>
      </c>
      <c r="K25" s="47">
        <f>девушки!I86</f>
        <v>18</v>
      </c>
      <c r="L25" s="47">
        <f>девушки!N86</f>
        <v>16</v>
      </c>
      <c r="M25" s="47">
        <f t="shared" si="3"/>
        <v>34</v>
      </c>
      <c r="N25" s="48">
        <f t="shared" si="4"/>
        <v>17</v>
      </c>
      <c r="O25" s="51">
        <f t="shared" si="5"/>
        <v>17</v>
      </c>
      <c r="P25" s="51">
        <v>18</v>
      </c>
      <c r="R25" t="s">
        <v>246</v>
      </c>
      <c r="S25" t="s">
        <v>247</v>
      </c>
      <c r="T25">
        <v>149</v>
      </c>
      <c r="U25" t="str">
        <f t="shared" si="6"/>
        <v>=девушки!N149</v>
      </c>
    </row>
    <row r="26" spans="1:21" ht="15.75" x14ac:dyDescent="0.25">
      <c r="A26" s="45">
        <v>18</v>
      </c>
      <c r="B26" s="46">
        <f>юноши!D158</f>
        <v>44</v>
      </c>
      <c r="C26" s="47">
        <f>юноши!I158</f>
        <v>18</v>
      </c>
      <c r="D26" s="47">
        <f>юноши!N158</f>
        <v>17</v>
      </c>
      <c r="E26" s="47">
        <f t="shared" si="0"/>
        <v>35</v>
      </c>
      <c r="F26" s="48">
        <f t="shared" si="1"/>
        <v>18</v>
      </c>
      <c r="G26" s="49">
        <f t="shared" si="2"/>
        <v>18</v>
      </c>
      <c r="H26" s="49">
        <v>19</v>
      </c>
      <c r="I26" s="50">
        <v>4</v>
      </c>
      <c r="J26" s="46">
        <f>девушки!D32</f>
        <v>59</v>
      </c>
      <c r="K26" s="47">
        <f>девушки!I32</f>
        <v>17</v>
      </c>
      <c r="L26" s="47">
        <f>девушки!N32</f>
        <v>18</v>
      </c>
      <c r="M26" s="47">
        <f t="shared" si="3"/>
        <v>35</v>
      </c>
      <c r="N26" s="48">
        <f t="shared" si="4"/>
        <v>18</v>
      </c>
      <c r="O26" s="51">
        <f t="shared" si="5"/>
        <v>18</v>
      </c>
      <c r="P26" s="51">
        <v>19</v>
      </c>
      <c r="R26" t="s">
        <v>246</v>
      </c>
      <c r="S26" t="s">
        <v>247</v>
      </c>
      <c r="T26">
        <v>158</v>
      </c>
      <c r="U26" t="str">
        <f t="shared" si="6"/>
        <v>=девушки!N158</v>
      </c>
    </row>
    <row r="28" spans="1:21" ht="15.75" x14ac:dyDescent="0.25">
      <c r="B28" s="53">
        <v>53</v>
      </c>
      <c r="C28" s="54"/>
      <c r="D28" s="54"/>
      <c r="E28" s="54"/>
      <c r="F28" s="54"/>
      <c r="G28" s="51">
        <v>19</v>
      </c>
      <c r="H28" s="51">
        <v>20</v>
      </c>
      <c r="J28" s="53">
        <v>53</v>
      </c>
      <c r="K28" s="54"/>
      <c r="L28" s="54"/>
      <c r="M28" s="54"/>
      <c r="N28" s="54"/>
      <c r="O28" s="51">
        <v>19</v>
      </c>
      <c r="P28" s="51">
        <v>20</v>
      </c>
    </row>
  </sheetData>
  <sheetProtection sheet="1"/>
  <mergeCells count="5">
    <mergeCell ref="B2:N2"/>
    <mergeCell ref="B3:N3"/>
    <mergeCell ref="J7:N7"/>
    <mergeCell ref="B7:F7"/>
    <mergeCell ref="B1:N1"/>
  </mergeCells>
  <pageMargins left="0.19685038924217199" right="0.19685038924217199" top="0.19685038924217199" bottom="0.19685038924217199" header="0" footer="0"/>
  <pageSetup paperSize="9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/>
  </sheetViews>
  <sheetFormatPr defaultColWidth="9" defaultRowHeight="15" x14ac:dyDescent="0.25"/>
  <cols>
    <col min="1" max="1" width="3.28515625" customWidth="1"/>
    <col min="2" max="2" width="23.42578125" customWidth="1"/>
    <col min="3" max="3" width="20.7109375" customWidth="1"/>
    <col min="4" max="7" width="5.85546875" customWidth="1"/>
    <col min="8" max="14" width="5.85546875" style="55" customWidth="1"/>
    <col min="15" max="15" width="5.85546875" customWidth="1"/>
    <col min="16" max="17" width="6.85546875" customWidth="1"/>
  </cols>
  <sheetData>
    <row r="1" spans="1:17" ht="27.95" customHeight="1" x14ac:dyDescent="0.25">
      <c r="M1" s="130" t="s">
        <v>248</v>
      </c>
      <c r="N1" s="130"/>
      <c r="O1" s="130"/>
      <c r="P1" s="130"/>
      <c r="Q1" s="130"/>
    </row>
    <row r="2" spans="1:17" ht="34.5" customHeight="1" x14ac:dyDescent="0.25">
      <c r="A2" s="131" t="s">
        <v>249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</row>
    <row r="3" spans="1:17" ht="18.600000000000001" customHeight="1" x14ac:dyDescent="0.25">
      <c r="A3" s="132" t="s">
        <v>1</v>
      </c>
      <c r="B3" s="132" t="s">
        <v>250</v>
      </c>
      <c r="C3" s="132" t="s">
        <v>251</v>
      </c>
      <c r="D3" s="132" t="s">
        <v>252</v>
      </c>
      <c r="E3" s="133"/>
      <c r="F3" s="133"/>
      <c r="G3" s="134"/>
      <c r="H3" s="135" t="s">
        <v>253</v>
      </c>
      <c r="I3" s="136"/>
      <c r="J3" s="136"/>
      <c r="K3" s="137"/>
      <c r="L3" s="135" t="s">
        <v>254</v>
      </c>
      <c r="M3" s="138"/>
      <c r="N3" s="132" t="s">
        <v>255</v>
      </c>
      <c r="O3" s="141"/>
      <c r="P3" s="146" t="s">
        <v>256</v>
      </c>
      <c r="Q3" s="127" t="s">
        <v>257</v>
      </c>
    </row>
    <row r="4" spans="1:17" x14ac:dyDescent="0.25">
      <c r="A4" s="144"/>
      <c r="B4" s="144"/>
      <c r="C4" s="144"/>
      <c r="D4" s="149" t="s">
        <v>239</v>
      </c>
      <c r="E4" s="150"/>
      <c r="F4" s="149" t="s">
        <v>238</v>
      </c>
      <c r="G4" s="150"/>
      <c r="H4" s="151" t="s">
        <v>239</v>
      </c>
      <c r="I4" s="152"/>
      <c r="J4" s="151" t="s">
        <v>238</v>
      </c>
      <c r="K4" s="152"/>
      <c r="L4" s="139"/>
      <c r="M4" s="140"/>
      <c r="N4" s="142"/>
      <c r="O4" s="143"/>
      <c r="P4" s="147"/>
      <c r="Q4" s="128"/>
    </row>
    <row r="5" spans="1:17" x14ac:dyDescent="0.25">
      <c r="A5" s="145"/>
      <c r="B5" s="145"/>
      <c r="C5" s="145"/>
      <c r="D5" s="58" t="s">
        <v>244</v>
      </c>
      <c r="E5" s="48" t="s">
        <v>258</v>
      </c>
      <c r="F5" s="58" t="s">
        <v>244</v>
      </c>
      <c r="G5" s="48" t="s">
        <v>258</v>
      </c>
      <c r="H5" s="59" t="s">
        <v>244</v>
      </c>
      <c r="I5" s="60" t="s">
        <v>258</v>
      </c>
      <c r="J5" s="59" t="s">
        <v>244</v>
      </c>
      <c r="K5" s="60" t="s">
        <v>258</v>
      </c>
      <c r="L5" s="60" t="s">
        <v>244</v>
      </c>
      <c r="M5" s="60" t="s">
        <v>258</v>
      </c>
      <c r="N5" s="60" t="s">
        <v>244</v>
      </c>
      <c r="O5" s="48" t="s">
        <v>258</v>
      </c>
      <c r="P5" s="148"/>
      <c r="Q5" s="129"/>
    </row>
    <row r="6" spans="1:17" ht="17.100000000000001" customHeight="1" x14ac:dyDescent="0.25">
      <c r="A6" s="56">
        <v>1</v>
      </c>
      <c r="B6" s="61" t="s">
        <v>259</v>
      </c>
      <c r="C6" s="61" t="s">
        <v>260</v>
      </c>
      <c r="D6" s="62">
        <v>1</v>
      </c>
      <c r="E6" s="56">
        <v>1</v>
      </c>
      <c r="F6" s="63" t="s">
        <v>261</v>
      </c>
      <c r="G6" s="56">
        <v>2.5</v>
      </c>
      <c r="H6" s="64">
        <v>6</v>
      </c>
      <c r="I6" s="57">
        <v>7</v>
      </c>
      <c r="J6" s="64">
        <v>3</v>
      </c>
      <c r="K6" s="57">
        <v>4</v>
      </c>
      <c r="L6" s="65">
        <v>2</v>
      </c>
      <c r="M6" s="57">
        <v>3</v>
      </c>
      <c r="N6" s="64">
        <v>13</v>
      </c>
      <c r="O6" s="56">
        <v>14</v>
      </c>
      <c r="P6" s="66">
        <f t="shared" ref="P6:P28" si="0">E6+G6+I6+K6+M6+O6</f>
        <v>31.5</v>
      </c>
      <c r="Q6" s="66">
        <f t="shared" ref="Q6:Q13" si="1">IF(P6="", "", _xlfn.RANK.EQ(P6, P$6:P$28, 1))</f>
        <v>1</v>
      </c>
    </row>
    <row r="7" spans="1:17" ht="17.100000000000001" customHeight="1" x14ac:dyDescent="0.25">
      <c r="A7" s="56">
        <v>2</v>
      </c>
      <c r="B7" s="61" t="s">
        <v>262</v>
      </c>
      <c r="C7" s="61" t="s">
        <v>263</v>
      </c>
      <c r="D7" s="63" t="s">
        <v>264</v>
      </c>
      <c r="E7" s="56">
        <v>7.5</v>
      </c>
      <c r="F7" s="63" t="s">
        <v>261</v>
      </c>
      <c r="G7" s="56">
        <v>2.5</v>
      </c>
      <c r="H7" s="64">
        <v>1</v>
      </c>
      <c r="I7" s="57">
        <v>1</v>
      </c>
      <c r="J7" s="64">
        <v>1</v>
      </c>
      <c r="K7" s="57">
        <v>1</v>
      </c>
      <c r="L7" s="65" t="s">
        <v>265</v>
      </c>
      <c r="M7" s="57">
        <v>18</v>
      </c>
      <c r="N7" s="64">
        <v>2</v>
      </c>
      <c r="O7" s="56">
        <v>3</v>
      </c>
      <c r="P7" s="66">
        <f t="shared" si="0"/>
        <v>33</v>
      </c>
      <c r="Q7" s="66">
        <f t="shared" si="1"/>
        <v>2</v>
      </c>
    </row>
    <row r="8" spans="1:17" ht="17.100000000000001" customHeight="1" x14ac:dyDescent="0.25">
      <c r="A8" s="56">
        <v>3</v>
      </c>
      <c r="B8" s="61" t="s">
        <v>266</v>
      </c>
      <c r="C8" s="61" t="s">
        <v>267</v>
      </c>
      <c r="D8" s="62">
        <v>3</v>
      </c>
      <c r="E8" s="56">
        <v>4</v>
      </c>
      <c r="F8" s="62">
        <v>7</v>
      </c>
      <c r="G8" s="56">
        <v>8</v>
      </c>
      <c r="H8" s="64">
        <v>3</v>
      </c>
      <c r="I8" s="57">
        <v>4</v>
      </c>
      <c r="J8" s="64">
        <v>4</v>
      </c>
      <c r="K8" s="57">
        <v>5</v>
      </c>
      <c r="L8" s="65" t="s">
        <v>268</v>
      </c>
      <c r="M8" s="57">
        <v>9.5</v>
      </c>
      <c r="N8" s="64">
        <v>8</v>
      </c>
      <c r="O8" s="56">
        <v>9</v>
      </c>
      <c r="P8" s="66">
        <f t="shared" si="0"/>
        <v>39.5</v>
      </c>
      <c r="Q8" s="66">
        <f t="shared" si="1"/>
        <v>3</v>
      </c>
    </row>
    <row r="9" spans="1:17" ht="17.100000000000001" customHeight="1" x14ac:dyDescent="0.25">
      <c r="A9" s="56">
        <v>4</v>
      </c>
      <c r="B9" s="61" t="s">
        <v>269</v>
      </c>
      <c r="C9" s="61" t="s">
        <v>270</v>
      </c>
      <c r="D9" s="63" t="s">
        <v>264</v>
      </c>
      <c r="E9" s="56">
        <v>7.5</v>
      </c>
      <c r="F9" s="62">
        <v>5</v>
      </c>
      <c r="G9" s="56">
        <v>6</v>
      </c>
      <c r="H9" s="64">
        <v>2</v>
      </c>
      <c r="I9" s="57">
        <v>3</v>
      </c>
      <c r="J9" s="64">
        <v>6</v>
      </c>
      <c r="K9" s="57">
        <v>7</v>
      </c>
      <c r="L9" s="65">
        <v>5</v>
      </c>
      <c r="M9" s="57">
        <v>6</v>
      </c>
      <c r="N9" s="64">
        <v>12</v>
      </c>
      <c r="O9" s="56">
        <v>13</v>
      </c>
      <c r="P9" s="66">
        <f t="shared" si="0"/>
        <v>42.5</v>
      </c>
      <c r="Q9" s="66">
        <f t="shared" si="1"/>
        <v>4</v>
      </c>
    </row>
    <row r="10" spans="1:17" ht="17.100000000000001" customHeight="1" x14ac:dyDescent="0.25">
      <c r="A10" s="56">
        <v>5</v>
      </c>
      <c r="B10" s="61" t="s">
        <v>271</v>
      </c>
      <c r="C10" s="61" t="s">
        <v>272</v>
      </c>
      <c r="D10" s="62">
        <v>8</v>
      </c>
      <c r="E10" s="56">
        <v>9</v>
      </c>
      <c r="F10" s="62">
        <v>4</v>
      </c>
      <c r="G10" s="56">
        <v>5</v>
      </c>
      <c r="H10" s="64">
        <v>9</v>
      </c>
      <c r="I10" s="57">
        <v>10</v>
      </c>
      <c r="J10" s="64">
        <v>7</v>
      </c>
      <c r="K10" s="57">
        <v>8</v>
      </c>
      <c r="L10" s="65">
        <v>4</v>
      </c>
      <c r="M10" s="57">
        <v>5</v>
      </c>
      <c r="N10" s="64">
        <v>9</v>
      </c>
      <c r="O10" s="56">
        <v>10</v>
      </c>
      <c r="P10" s="66">
        <f t="shared" si="0"/>
        <v>47</v>
      </c>
      <c r="Q10" s="66">
        <f t="shared" si="1"/>
        <v>5</v>
      </c>
    </row>
    <row r="11" spans="1:17" ht="17.100000000000001" customHeight="1" x14ac:dyDescent="0.25">
      <c r="A11" s="56">
        <v>6</v>
      </c>
      <c r="B11" s="61" t="s">
        <v>273</v>
      </c>
      <c r="C11" s="61" t="s">
        <v>274</v>
      </c>
      <c r="D11" s="62">
        <v>9</v>
      </c>
      <c r="E11" s="56">
        <v>10</v>
      </c>
      <c r="F11" s="62">
        <v>10</v>
      </c>
      <c r="G11" s="56">
        <v>11</v>
      </c>
      <c r="H11" s="64">
        <v>4</v>
      </c>
      <c r="I11" s="57">
        <v>5</v>
      </c>
      <c r="J11" s="64">
        <v>5</v>
      </c>
      <c r="K11" s="57">
        <v>6</v>
      </c>
      <c r="L11" s="65">
        <v>6</v>
      </c>
      <c r="M11" s="57">
        <v>7</v>
      </c>
      <c r="N11" s="64">
        <v>11</v>
      </c>
      <c r="O11" s="56">
        <v>12</v>
      </c>
      <c r="P11" s="66">
        <f t="shared" si="0"/>
        <v>51</v>
      </c>
      <c r="Q11" s="66">
        <f t="shared" si="1"/>
        <v>6</v>
      </c>
    </row>
    <row r="12" spans="1:17" ht="17.100000000000001" customHeight="1" x14ac:dyDescent="0.25">
      <c r="A12" s="56">
        <v>7</v>
      </c>
      <c r="B12" s="61" t="s">
        <v>275</v>
      </c>
      <c r="C12" s="61" t="s">
        <v>276</v>
      </c>
      <c r="D12" s="62">
        <v>10</v>
      </c>
      <c r="E12" s="56">
        <v>11</v>
      </c>
      <c r="F12" s="62">
        <v>15</v>
      </c>
      <c r="G12" s="56">
        <v>16</v>
      </c>
      <c r="H12" s="64">
        <v>7</v>
      </c>
      <c r="I12" s="57">
        <v>8</v>
      </c>
      <c r="J12" s="64">
        <v>9</v>
      </c>
      <c r="K12" s="57">
        <v>10</v>
      </c>
      <c r="L12" s="65">
        <v>3</v>
      </c>
      <c r="M12" s="57">
        <v>4</v>
      </c>
      <c r="N12" s="64">
        <v>6</v>
      </c>
      <c r="O12" s="56">
        <v>7</v>
      </c>
      <c r="P12" s="66">
        <f t="shared" si="0"/>
        <v>56</v>
      </c>
      <c r="Q12" s="66">
        <f t="shared" si="1"/>
        <v>7</v>
      </c>
    </row>
    <row r="13" spans="1:17" ht="17.100000000000001" customHeight="1" x14ac:dyDescent="0.25">
      <c r="A13" s="56">
        <v>8</v>
      </c>
      <c r="B13" s="61" t="s">
        <v>277</v>
      </c>
      <c r="C13" s="61" t="s">
        <v>278</v>
      </c>
      <c r="D13" s="63" t="s">
        <v>279</v>
      </c>
      <c r="E13" s="56">
        <v>13.5</v>
      </c>
      <c r="F13" s="67" t="s">
        <v>268</v>
      </c>
      <c r="G13" s="56">
        <v>9.5</v>
      </c>
      <c r="H13" s="64">
        <v>17</v>
      </c>
      <c r="I13" s="57">
        <v>18</v>
      </c>
      <c r="J13" s="64">
        <v>8</v>
      </c>
      <c r="K13" s="57">
        <v>9</v>
      </c>
      <c r="L13" s="65">
        <v>1</v>
      </c>
      <c r="M13" s="57">
        <v>1</v>
      </c>
      <c r="N13" s="64">
        <v>5</v>
      </c>
      <c r="O13" s="56">
        <v>6</v>
      </c>
      <c r="P13" s="66">
        <f t="shared" si="0"/>
        <v>57</v>
      </c>
      <c r="Q13" s="66">
        <f t="shared" si="1"/>
        <v>8</v>
      </c>
    </row>
    <row r="14" spans="1:17" ht="17.100000000000001" customHeight="1" x14ac:dyDescent="0.25">
      <c r="A14" s="56">
        <v>9</v>
      </c>
      <c r="B14" s="61" t="s">
        <v>280</v>
      </c>
      <c r="C14" s="61" t="s">
        <v>281</v>
      </c>
      <c r="D14" s="62">
        <v>15</v>
      </c>
      <c r="E14" s="56">
        <v>16</v>
      </c>
      <c r="F14" s="62">
        <v>16</v>
      </c>
      <c r="G14" s="56">
        <v>17</v>
      </c>
      <c r="H14" s="64">
        <v>5</v>
      </c>
      <c r="I14" s="57">
        <v>6</v>
      </c>
      <c r="J14" s="64">
        <v>2</v>
      </c>
      <c r="K14" s="57">
        <v>3</v>
      </c>
      <c r="L14" s="65" t="s">
        <v>282</v>
      </c>
      <c r="M14" s="57">
        <v>14</v>
      </c>
      <c r="N14" s="64">
        <v>1</v>
      </c>
      <c r="O14" s="56">
        <v>1</v>
      </c>
      <c r="P14" s="66">
        <f t="shared" si="0"/>
        <v>57</v>
      </c>
      <c r="Q14" s="66">
        <v>9</v>
      </c>
    </row>
    <row r="15" spans="1:17" ht="17.100000000000001" customHeight="1" x14ac:dyDescent="0.25">
      <c r="A15" s="56">
        <v>10</v>
      </c>
      <c r="B15" s="61" t="s">
        <v>283</v>
      </c>
      <c r="C15" s="61" t="s">
        <v>284</v>
      </c>
      <c r="D15" s="62">
        <v>4</v>
      </c>
      <c r="E15" s="56">
        <v>5</v>
      </c>
      <c r="F15" s="63" t="s">
        <v>261</v>
      </c>
      <c r="G15" s="56">
        <v>2.5</v>
      </c>
      <c r="H15" s="64">
        <v>8</v>
      </c>
      <c r="I15" s="57">
        <v>9</v>
      </c>
      <c r="J15" s="64">
        <v>12</v>
      </c>
      <c r="K15" s="57">
        <v>13</v>
      </c>
      <c r="L15" s="65" t="s">
        <v>285</v>
      </c>
      <c r="M15" s="57">
        <v>12</v>
      </c>
      <c r="N15" s="64">
        <v>16</v>
      </c>
      <c r="O15" s="56">
        <v>17</v>
      </c>
      <c r="P15" s="66">
        <f t="shared" si="0"/>
        <v>58.5</v>
      </c>
      <c r="Q15" s="66">
        <f t="shared" ref="Q15:Q28" si="2">IF(P15="", "", _xlfn.RANK.EQ(P15, P$6:P$28, 1))</f>
        <v>10</v>
      </c>
    </row>
    <row r="16" spans="1:17" ht="17.100000000000001" customHeight="1" x14ac:dyDescent="0.25">
      <c r="A16" s="56">
        <v>11</v>
      </c>
      <c r="B16" s="61" t="s">
        <v>286</v>
      </c>
      <c r="C16" s="61" t="s">
        <v>287</v>
      </c>
      <c r="D16" s="62">
        <v>2</v>
      </c>
      <c r="E16" s="56">
        <v>3</v>
      </c>
      <c r="F16" s="62">
        <v>11</v>
      </c>
      <c r="G16" s="56">
        <v>12</v>
      </c>
      <c r="H16" s="64">
        <v>13</v>
      </c>
      <c r="I16" s="57">
        <v>14</v>
      </c>
      <c r="J16" s="64">
        <v>17</v>
      </c>
      <c r="K16" s="57">
        <v>18</v>
      </c>
      <c r="L16" s="65">
        <v>10</v>
      </c>
      <c r="M16" s="57">
        <v>11</v>
      </c>
      <c r="N16" s="64">
        <v>3</v>
      </c>
      <c r="O16" s="56">
        <v>4</v>
      </c>
      <c r="P16" s="66">
        <f t="shared" si="0"/>
        <v>62</v>
      </c>
      <c r="Q16" s="66">
        <f t="shared" si="2"/>
        <v>11</v>
      </c>
    </row>
    <row r="17" spans="1:17" ht="17.100000000000001" customHeight="1" x14ac:dyDescent="0.25">
      <c r="A17" s="56">
        <v>12</v>
      </c>
      <c r="B17" s="61" t="s">
        <v>288</v>
      </c>
      <c r="C17" s="61" t="s">
        <v>289</v>
      </c>
      <c r="D17" s="62">
        <v>5</v>
      </c>
      <c r="E17" s="56">
        <v>6</v>
      </c>
      <c r="F17" s="62" t="s">
        <v>290</v>
      </c>
      <c r="G17" s="56">
        <v>14.5</v>
      </c>
      <c r="H17" s="64">
        <v>14</v>
      </c>
      <c r="I17" s="57">
        <v>15</v>
      </c>
      <c r="J17" s="64">
        <v>16</v>
      </c>
      <c r="K17" s="57">
        <v>17</v>
      </c>
      <c r="L17" s="65">
        <v>7</v>
      </c>
      <c r="M17" s="57">
        <v>8</v>
      </c>
      <c r="N17" s="64">
        <v>7</v>
      </c>
      <c r="O17" s="56">
        <v>8</v>
      </c>
      <c r="P17" s="66">
        <f t="shared" si="0"/>
        <v>68.5</v>
      </c>
      <c r="Q17" s="66">
        <f t="shared" si="2"/>
        <v>12</v>
      </c>
    </row>
    <row r="18" spans="1:17" ht="17.100000000000001" customHeight="1" x14ac:dyDescent="0.25">
      <c r="A18" s="56">
        <v>13</v>
      </c>
      <c r="B18" s="61" t="s">
        <v>291</v>
      </c>
      <c r="C18" s="61" t="s">
        <v>292</v>
      </c>
      <c r="D18" s="62">
        <v>11</v>
      </c>
      <c r="E18" s="56">
        <v>12</v>
      </c>
      <c r="F18" s="62">
        <v>6</v>
      </c>
      <c r="G18" s="56">
        <v>7</v>
      </c>
      <c r="H18" s="64">
        <v>10</v>
      </c>
      <c r="I18" s="57">
        <v>11</v>
      </c>
      <c r="J18" s="64">
        <v>10</v>
      </c>
      <c r="K18" s="57">
        <v>11</v>
      </c>
      <c r="L18" s="65" t="s">
        <v>293</v>
      </c>
      <c r="M18" s="57">
        <v>13</v>
      </c>
      <c r="N18" s="64">
        <v>18</v>
      </c>
      <c r="O18" s="56">
        <v>19</v>
      </c>
      <c r="P18" s="66">
        <f t="shared" si="0"/>
        <v>73</v>
      </c>
      <c r="Q18" s="66">
        <f t="shared" si="2"/>
        <v>13</v>
      </c>
    </row>
    <row r="19" spans="1:17" ht="17.100000000000001" customHeight="1" x14ac:dyDescent="0.25">
      <c r="A19" s="56">
        <v>14</v>
      </c>
      <c r="B19" s="61" t="s">
        <v>294</v>
      </c>
      <c r="C19" s="61" t="s">
        <v>295</v>
      </c>
      <c r="D19" s="62">
        <v>16</v>
      </c>
      <c r="E19" s="56">
        <v>17</v>
      </c>
      <c r="F19" s="62" t="s">
        <v>268</v>
      </c>
      <c r="G19" s="56">
        <v>9.5</v>
      </c>
      <c r="H19" s="64">
        <v>12</v>
      </c>
      <c r="I19" s="57">
        <v>13</v>
      </c>
      <c r="J19" s="64">
        <v>13</v>
      </c>
      <c r="K19" s="57">
        <v>14</v>
      </c>
      <c r="L19" s="65" t="s">
        <v>296</v>
      </c>
      <c r="M19" s="57">
        <v>16.5</v>
      </c>
      <c r="N19" s="64">
        <v>4</v>
      </c>
      <c r="O19" s="56">
        <v>5</v>
      </c>
      <c r="P19" s="66">
        <f t="shared" si="0"/>
        <v>75</v>
      </c>
      <c r="Q19" s="66">
        <f t="shared" si="2"/>
        <v>14</v>
      </c>
    </row>
    <row r="20" spans="1:17" ht="17.100000000000001" customHeight="1" x14ac:dyDescent="0.25">
      <c r="A20" s="56">
        <v>15</v>
      </c>
      <c r="B20" s="61" t="s">
        <v>297</v>
      </c>
      <c r="C20" s="61" t="s">
        <v>298</v>
      </c>
      <c r="D20" s="62">
        <v>14</v>
      </c>
      <c r="E20" s="56">
        <v>15</v>
      </c>
      <c r="F20" s="62">
        <v>12</v>
      </c>
      <c r="G20" s="56">
        <v>13</v>
      </c>
      <c r="H20" s="64">
        <v>11</v>
      </c>
      <c r="I20" s="57">
        <v>12</v>
      </c>
      <c r="J20" s="64">
        <v>11</v>
      </c>
      <c r="K20" s="57">
        <v>12</v>
      </c>
      <c r="L20" s="65" t="s">
        <v>268</v>
      </c>
      <c r="M20" s="57">
        <v>9.5</v>
      </c>
      <c r="N20" s="64">
        <v>15</v>
      </c>
      <c r="O20" s="56">
        <v>16</v>
      </c>
      <c r="P20" s="66">
        <f t="shared" si="0"/>
        <v>77.5</v>
      </c>
      <c r="Q20" s="66">
        <f t="shared" si="2"/>
        <v>15</v>
      </c>
    </row>
    <row r="21" spans="1:17" ht="17.100000000000001" customHeight="1" x14ac:dyDescent="0.25">
      <c r="A21" s="56">
        <v>16</v>
      </c>
      <c r="B21" s="61" t="s">
        <v>299</v>
      </c>
      <c r="C21" s="61" t="s">
        <v>300</v>
      </c>
      <c r="D21" s="62">
        <v>17</v>
      </c>
      <c r="E21" s="56">
        <v>18</v>
      </c>
      <c r="F21" s="62" t="s">
        <v>290</v>
      </c>
      <c r="G21" s="56">
        <v>14.5</v>
      </c>
      <c r="H21" s="64">
        <v>16</v>
      </c>
      <c r="I21" s="57">
        <v>17</v>
      </c>
      <c r="J21" s="64">
        <v>15</v>
      </c>
      <c r="K21" s="57">
        <v>16</v>
      </c>
      <c r="L21" s="65" t="s">
        <v>301</v>
      </c>
      <c r="M21" s="57">
        <v>15</v>
      </c>
      <c r="N21" s="64">
        <v>10</v>
      </c>
      <c r="O21" s="56">
        <v>11</v>
      </c>
      <c r="P21" s="66">
        <f t="shared" si="0"/>
        <v>91.5</v>
      </c>
      <c r="Q21" s="66">
        <f t="shared" si="2"/>
        <v>16</v>
      </c>
    </row>
    <row r="22" spans="1:17" ht="17.100000000000001" customHeight="1" x14ac:dyDescent="0.25">
      <c r="A22" s="56">
        <v>17</v>
      </c>
      <c r="B22" s="61" t="s">
        <v>302</v>
      </c>
      <c r="C22" s="61" t="s">
        <v>303</v>
      </c>
      <c r="D22" s="63" t="s">
        <v>279</v>
      </c>
      <c r="E22" s="56">
        <v>13.5</v>
      </c>
      <c r="F22" s="62">
        <v>17</v>
      </c>
      <c r="G22" s="56">
        <v>18</v>
      </c>
      <c r="H22" s="64">
        <v>15</v>
      </c>
      <c r="I22" s="57">
        <v>16</v>
      </c>
      <c r="J22" s="64">
        <v>14</v>
      </c>
      <c r="K22" s="57">
        <v>15</v>
      </c>
      <c r="L22" s="65" t="s">
        <v>296</v>
      </c>
      <c r="M22" s="57">
        <v>16.5</v>
      </c>
      <c r="N22" s="64">
        <v>14</v>
      </c>
      <c r="O22" s="56">
        <v>15</v>
      </c>
      <c r="P22" s="66">
        <f t="shared" si="0"/>
        <v>94</v>
      </c>
      <c r="Q22" s="66">
        <f t="shared" si="2"/>
        <v>17</v>
      </c>
    </row>
    <row r="23" spans="1:17" ht="17.100000000000001" customHeight="1" x14ac:dyDescent="0.25">
      <c r="A23" s="56">
        <v>18</v>
      </c>
      <c r="B23" s="68" t="s">
        <v>304</v>
      </c>
      <c r="C23" s="61" t="s">
        <v>305</v>
      </c>
      <c r="D23" s="62">
        <v>18</v>
      </c>
      <c r="E23" s="56">
        <v>19</v>
      </c>
      <c r="F23" s="62">
        <v>18</v>
      </c>
      <c r="G23" s="56">
        <v>19</v>
      </c>
      <c r="H23" s="64">
        <v>18</v>
      </c>
      <c r="I23" s="57">
        <v>19</v>
      </c>
      <c r="J23" s="64">
        <v>18</v>
      </c>
      <c r="K23" s="57">
        <v>19</v>
      </c>
      <c r="L23" s="65" t="s">
        <v>306</v>
      </c>
      <c r="M23" s="57">
        <v>19</v>
      </c>
      <c r="N23" s="65" t="s">
        <v>307</v>
      </c>
      <c r="O23" s="56">
        <v>20</v>
      </c>
      <c r="P23" s="66">
        <f t="shared" si="0"/>
        <v>115</v>
      </c>
      <c r="Q23" s="66">
        <f t="shared" si="2"/>
        <v>18</v>
      </c>
    </row>
    <row r="24" spans="1:17" ht="17.100000000000001" customHeight="1" x14ac:dyDescent="0.25">
      <c r="A24" s="56">
        <v>19</v>
      </c>
      <c r="B24" s="61" t="s">
        <v>308</v>
      </c>
      <c r="C24" s="61" t="s">
        <v>309</v>
      </c>
      <c r="D24" s="62">
        <v>19</v>
      </c>
      <c r="E24" s="56">
        <v>20</v>
      </c>
      <c r="F24" s="62">
        <v>19</v>
      </c>
      <c r="G24" s="56">
        <v>20</v>
      </c>
      <c r="H24" s="64">
        <v>18</v>
      </c>
      <c r="I24" s="57">
        <v>19</v>
      </c>
      <c r="J24" s="64">
        <v>20</v>
      </c>
      <c r="K24" s="57">
        <v>21</v>
      </c>
      <c r="L24" s="65" t="s">
        <v>310</v>
      </c>
      <c r="M24" s="57">
        <v>22</v>
      </c>
      <c r="N24" s="64">
        <v>17</v>
      </c>
      <c r="O24" s="56">
        <v>18</v>
      </c>
      <c r="P24" s="66">
        <f t="shared" si="0"/>
        <v>120</v>
      </c>
      <c r="Q24" s="66">
        <f t="shared" si="2"/>
        <v>19</v>
      </c>
    </row>
    <row r="25" spans="1:17" ht="17.100000000000001" customHeight="1" x14ac:dyDescent="0.25">
      <c r="A25" s="56">
        <v>20</v>
      </c>
      <c r="B25" s="61" t="s">
        <v>311</v>
      </c>
      <c r="C25" s="61" t="s">
        <v>312</v>
      </c>
      <c r="D25" s="62">
        <v>20</v>
      </c>
      <c r="E25" s="56">
        <v>21</v>
      </c>
      <c r="F25" s="62">
        <v>20</v>
      </c>
      <c r="G25" s="56">
        <v>21</v>
      </c>
      <c r="H25" s="64">
        <v>18</v>
      </c>
      <c r="I25" s="57">
        <v>19</v>
      </c>
      <c r="J25" s="64">
        <v>21</v>
      </c>
      <c r="K25" s="57">
        <v>22</v>
      </c>
      <c r="L25" s="65" t="s">
        <v>307</v>
      </c>
      <c r="M25" s="57">
        <v>20</v>
      </c>
      <c r="N25" s="65" t="s">
        <v>307</v>
      </c>
      <c r="O25" s="56">
        <v>20</v>
      </c>
      <c r="P25" s="66">
        <f t="shared" si="0"/>
        <v>123</v>
      </c>
      <c r="Q25" s="66">
        <f t="shared" si="2"/>
        <v>20</v>
      </c>
    </row>
    <row r="26" spans="1:17" ht="17.100000000000001" customHeight="1" x14ac:dyDescent="0.25">
      <c r="A26" s="56">
        <v>21</v>
      </c>
      <c r="B26" s="61" t="s">
        <v>313</v>
      </c>
      <c r="C26" s="61" t="s">
        <v>314</v>
      </c>
      <c r="D26" s="62">
        <v>20</v>
      </c>
      <c r="E26" s="56">
        <v>21</v>
      </c>
      <c r="F26" s="62">
        <v>20</v>
      </c>
      <c r="G26" s="56">
        <v>21</v>
      </c>
      <c r="H26" s="64">
        <v>18</v>
      </c>
      <c r="I26" s="57">
        <v>19</v>
      </c>
      <c r="J26" s="64">
        <v>19</v>
      </c>
      <c r="K26" s="57">
        <v>20</v>
      </c>
      <c r="L26" s="65" t="s">
        <v>315</v>
      </c>
      <c r="M26" s="57">
        <v>23</v>
      </c>
      <c r="N26" s="65" t="s">
        <v>316</v>
      </c>
      <c r="O26" s="56">
        <v>20</v>
      </c>
      <c r="P26" s="66">
        <f t="shared" si="0"/>
        <v>124</v>
      </c>
      <c r="Q26" s="66">
        <f t="shared" si="2"/>
        <v>21</v>
      </c>
    </row>
    <row r="27" spans="1:17" ht="17.100000000000001" customHeight="1" x14ac:dyDescent="0.25">
      <c r="A27" s="56">
        <v>22</v>
      </c>
      <c r="B27" s="61" t="s">
        <v>317</v>
      </c>
      <c r="C27" s="61" t="s">
        <v>318</v>
      </c>
      <c r="D27" s="62">
        <v>20</v>
      </c>
      <c r="E27" s="56">
        <v>21</v>
      </c>
      <c r="F27" s="62">
        <v>20</v>
      </c>
      <c r="G27" s="56">
        <v>21</v>
      </c>
      <c r="H27" s="64">
        <v>18</v>
      </c>
      <c r="I27" s="57">
        <v>19</v>
      </c>
      <c r="J27" s="64">
        <v>23</v>
      </c>
      <c r="K27" s="57">
        <v>24</v>
      </c>
      <c r="L27" s="65" t="s">
        <v>316</v>
      </c>
      <c r="M27" s="57">
        <v>21</v>
      </c>
      <c r="N27" s="65" t="s">
        <v>310</v>
      </c>
      <c r="O27" s="56">
        <v>20</v>
      </c>
      <c r="P27" s="66">
        <f t="shared" si="0"/>
        <v>126</v>
      </c>
      <c r="Q27" s="66">
        <f t="shared" si="2"/>
        <v>22</v>
      </c>
    </row>
    <row r="28" spans="1:17" ht="17.100000000000001" customHeight="1" x14ac:dyDescent="0.25">
      <c r="A28" s="56">
        <v>23</v>
      </c>
      <c r="B28" s="61" t="s">
        <v>319</v>
      </c>
      <c r="C28" s="61" t="s">
        <v>320</v>
      </c>
      <c r="D28" s="62">
        <v>20</v>
      </c>
      <c r="E28" s="56">
        <v>21</v>
      </c>
      <c r="F28" s="62">
        <v>20</v>
      </c>
      <c r="G28" s="56">
        <v>21</v>
      </c>
      <c r="H28" s="64">
        <v>18</v>
      </c>
      <c r="I28" s="57">
        <v>19</v>
      </c>
      <c r="J28" s="64">
        <v>22</v>
      </c>
      <c r="K28" s="57">
        <v>23</v>
      </c>
      <c r="L28" s="65" t="s">
        <v>321</v>
      </c>
      <c r="M28" s="57">
        <v>23</v>
      </c>
      <c r="N28" s="65" t="s">
        <v>315</v>
      </c>
      <c r="O28" s="56">
        <v>20</v>
      </c>
      <c r="P28" s="66">
        <f t="shared" si="0"/>
        <v>127</v>
      </c>
      <c r="Q28" s="66">
        <f t="shared" si="2"/>
        <v>23</v>
      </c>
    </row>
    <row r="29" spans="1:17" ht="17.100000000000001" customHeight="1" x14ac:dyDescent="0.25"/>
    <row r="31" spans="1:17" x14ac:dyDescent="0.25">
      <c r="B31" t="s">
        <v>322</v>
      </c>
      <c r="J31" s="55" t="s">
        <v>323</v>
      </c>
    </row>
  </sheetData>
  <autoFilter ref="A5:Q28"/>
  <mergeCells count="15">
    <mergeCell ref="Q3:Q5"/>
    <mergeCell ref="M1:Q1"/>
    <mergeCell ref="A2:Q2"/>
    <mergeCell ref="D3:G3"/>
    <mergeCell ref="H3:K3"/>
    <mergeCell ref="L3:M4"/>
    <mergeCell ref="N3:O4"/>
    <mergeCell ref="A3:A5"/>
    <mergeCell ref="B3:B5"/>
    <mergeCell ref="C3:C5"/>
    <mergeCell ref="P3:P5"/>
    <mergeCell ref="D4:E4"/>
    <mergeCell ref="F4:G4"/>
    <mergeCell ref="H4:I4"/>
    <mergeCell ref="J4:K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/>
  </sheetViews>
  <sheetFormatPr defaultColWidth="9" defaultRowHeight="15" x14ac:dyDescent="0.25"/>
  <cols>
    <col min="1" max="1" width="3.28515625" customWidth="1"/>
    <col min="2" max="2" width="23.42578125" customWidth="1"/>
    <col min="3" max="3" width="20.7109375" customWidth="1"/>
    <col min="4" max="7" width="9.42578125" customWidth="1"/>
  </cols>
  <sheetData>
    <row r="1" spans="1:7" ht="27.95" customHeight="1" x14ac:dyDescent="0.25">
      <c r="C1" s="153" t="s">
        <v>248</v>
      </c>
      <c r="D1" s="153"/>
      <c r="E1" s="153"/>
      <c r="F1" s="153"/>
      <c r="G1" s="153"/>
    </row>
    <row r="2" spans="1:7" ht="33" customHeight="1" x14ac:dyDescent="0.25">
      <c r="A2" s="131" t="s">
        <v>249</v>
      </c>
      <c r="B2" s="131"/>
      <c r="C2" s="131"/>
      <c r="D2" s="131"/>
      <c r="E2" s="131"/>
      <c r="F2" s="131"/>
      <c r="G2" s="131"/>
    </row>
    <row r="3" spans="1:7" ht="18.600000000000001" customHeight="1" x14ac:dyDescent="0.25">
      <c r="A3" s="132" t="s">
        <v>1</v>
      </c>
      <c r="B3" s="132" t="s">
        <v>250</v>
      </c>
      <c r="C3" s="132" t="s">
        <v>251</v>
      </c>
      <c r="D3" s="132" t="s">
        <v>252</v>
      </c>
      <c r="E3" s="133"/>
      <c r="F3" s="133"/>
      <c r="G3" s="134"/>
    </row>
    <row r="4" spans="1:7" ht="15" customHeight="1" x14ac:dyDescent="0.25">
      <c r="A4" s="144"/>
      <c r="B4" s="144"/>
      <c r="C4" s="144"/>
      <c r="D4" s="149" t="s">
        <v>239</v>
      </c>
      <c r="E4" s="150"/>
      <c r="F4" s="149" t="s">
        <v>238</v>
      </c>
      <c r="G4" s="150"/>
    </row>
    <row r="5" spans="1:7" x14ac:dyDescent="0.25">
      <c r="A5" s="145"/>
      <c r="B5" s="145"/>
      <c r="C5" s="145"/>
      <c r="D5" s="58" t="s">
        <v>244</v>
      </c>
      <c r="E5" s="48" t="s">
        <v>258</v>
      </c>
      <c r="F5" s="58" t="s">
        <v>244</v>
      </c>
      <c r="G5" s="48" t="s">
        <v>258</v>
      </c>
    </row>
    <row r="6" spans="1:7" ht="17.100000000000001" customHeight="1" x14ac:dyDescent="0.25">
      <c r="A6" s="56">
        <v>1</v>
      </c>
      <c r="B6" s="61" t="s">
        <v>259</v>
      </c>
      <c r="C6" s="61" t="s">
        <v>260</v>
      </c>
      <c r="D6" s="62">
        <v>1</v>
      </c>
      <c r="E6" s="56">
        <v>1</v>
      </c>
      <c r="F6" s="63" t="s">
        <v>261</v>
      </c>
      <c r="G6" s="56">
        <v>2.5</v>
      </c>
    </row>
    <row r="7" spans="1:7" ht="17.100000000000001" customHeight="1" x14ac:dyDescent="0.25">
      <c r="A7" s="56">
        <v>2</v>
      </c>
      <c r="B7" s="61" t="s">
        <v>262</v>
      </c>
      <c r="C7" s="61" t="s">
        <v>263</v>
      </c>
      <c r="D7" s="63" t="s">
        <v>264</v>
      </c>
      <c r="E7" s="56">
        <v>7.5</v>
      </c>
      <c r="F7" s="63" t="s">
        <v>261</v>
      </c>
      <c r="G7" s="56">
        <v>2.5</v>
      </c>
    </row>
    <row r="8" spans="1:7" ht="17.100000000000001" customHeight="1" x14ac:dyDescent="0.25">
      <c r="A8" s="56">
        <v>3</v>
      </c>
      <c r="B8" s="61" t="s">
        <v>266</v>
      </c>
      <c r="C8" s="61" t="s">
        <v>267</v>
      </c>
      <c r="D8" s="62">
        <v>3</v>
      </c>
      <c r="E8" s="56">
        <v>4</v>
      </c>
      <c r="F8" s="62">
        <v>7</v>
      </c>
      <c r="G8" s="56">
        <v>8</v>
      </c>
    </row>
    <row r="9" spans="1:7" ht="17.100000000000001" customHeight="1" x14ac:dyDescent="0.25">
      <c r="A9" s="56">
        <v>4</v>
      </c>
      <c r="B9" s="61" t="s">
        <v>269</v>
      </c>
      <c r="C9" s="61" t="s">
        <v>270</v>
      </c>
      <c r="D9" s="63" t="s">
        <v>264</v>
      </c>
      <c r="E9" s="56">
        <v>7.5</v>
      </c>
      <c r="F9" s="62">
        <v>5</v>
      </c>
      <c r="G9" s="56">
        <v>6</v>
      </c>
    </row>
    <row r="10" spans="1:7" ht="17.100000000000001" customHeight="1" x14ac:dyDescent="0.25">
      <c r="A10" s="56">
        <v>5</v>
      </c>
      <c r="B10" s="61" t="s">
        <v>271</v>
      </c>
      <c r="C10" s="61" t="s">
        <v>272</v>
      </c>
      <c r="D10" s="62">
        <v>8</v>
      </c>
      <c r="E10" s="56">
        <v>9</v>
      </c>
      <c r="F10" s="62">
        <v>4</v>
      </c>
      <c r="G10" s="56">
        <v>5</v>
      </c>
    </row>
    <row r="11" spans="1:7" ht="17.100000000000001" customHeight="1" x14ac:dyDescent="0.25">
      <c r="A11" s="56">
        <v>6</v>
      </c>
      <c r="B11" s="61" t="s">
        <v>273</v>
      </c>
      <c r="C11" s="61" t="s">
        <v>274</v>
      </c>
      <c r="D11" s="62">
        <v>9</v>
      </c>
      <c r="E11" s="56">
        <v>10</v>
      </c>
      <c r="F11" s="62">
        <v>10</v>
      </c>
      <c r="G11" s="56">
        <v>11</v>
      </c>
    </row>
    <row r="12" spans="1:7" ht="17.100000000000001" customHeight="1" x14ac:dyDescent="0.25">
      <c r="A12" s="56">
        <v>7</v>
      </c>
      <c r="B12" s="61" t="s">
        <v>275</v>
      </c>
      <c r="C12" s="61" t="s">
        <v>276</v>
      </c>
      <c r="D12" s="62">
        <v>10</v>
      </c>
      <c r="E12" s="56">
        <v>11</v>
      </c>
      <c r="F12" s="62">
        <v>15</v>
      </c>
      <c r="G12" s="56">
        <v>16</v>
      </c>
    </row>
    <row r="13" spans="1:7" ht="17.100000000000001" customHeight="1" x14ac:dyDescent="0.25">
      <c r="A13" s="56">
        <v>8</v>
      </c>
      <c r="B13" s="61" t="s">
        <v>277</v>
      </c>
      <c r="C13" s="61" t="s">
        <v>278</v>
      </c>
      <c r="D13" s="63" t="s">
        <v>279</v>
      </c>
      <c r="E13" s="56">
        <v>13.5</v>
      </c>
      <c r="F13" s="67" t="s">
        <v>268</v>
      </c>
      <c r="G13" s="56">
        <v>9.5</v>
      </c>
    </row>
    <row r="14" spans="1:7" ht="17.100000000000001" customHeight="1" x14ac:dyDescent="0.25">
      <c r="A14" s="56">
        <v>9</v>
      </c>
      <c r="B14" s="61" t="s">
        <v>280</v>
      </c>
      <c r="C14" s="61" t="s">
        <v>281</v>
      </c>
      <c r="D14" s="62">
        <v>15</v>
      </c>
      <c r="E14" s="56">
        <v>16</v>
      </c>
      <c r="F14" s="62">
        <v>16</v>
      </c>
      <c r="G14" s="56">
        <v>17</v>
      </c>
    </row>
    <row r="15" spans="1:7" ht="17.100000000000001" customHeight="1" x14ac:dyDescent="0.25">
      <c r="A15" s="56">
        <v>10</v>
      </c>
      <c r="B15" s="61" t="s">
        <v>283</v>
      </c>
      <c r="C15" s="61" t="s">
        <v>284</v>
      </c>
      <c r="D15" s="62">
        <v>4</v>
      </c>
      <c r="E15" s="56">
        <v>5</v>
      </c>
      <c r="F15" s="63" t="s">
        <v>261</v>
      </c>
      <c r="G15" s="56">
        <v>2.5</v>
      </c>
    </row>
    <row r="16" spans="1:7" ht="17.100000000000001" customHeight="1" x14ac:dyDescent="0.25">
      <c r="A16" s="56">
        <v>11</v>
      </c>
      <c r="B16" s="61" t="s">
        <v>286</v>
      </c>
      <c r="C16" s="61" t="s">
        <v>287</v>
      </c>
      <c r="D16" s="62">
        <v>2</v>
      </c>
      <c r="E16" s="56">
        <v>3</v>
      </c>
      <c r="F16" s="62">
        <v>11</v>
      </c>
      <c r="G16" s="56">
        <v>12</v>
      </c>
    </row>
    <row r="17" spans="1:7" ht="17.100000000000001" customHeight="1" x14ac:dyDescent="0.25">
      <c r="A17" s="56">
        <v>12</v>
      </c>
      <c r="B17" s="61" t="s">
        <v>288</v>
      </c>
      <c r="C17" s="61" t="s">
        <v>289</v>
      </c>
      <c r="D17" s="62">
        <v>5</v>
      </c>
      <c r="E17" s="56">
        <v>6</v>
      </c>
      <c r="F17" s="62" t="s">
        <v>290</v>
      </c>
      <c r="G17" s="56">
        <v>14.5</v>
      </c>
    </row>
    <row r="18" spans="1:7" ht="17.100000000000001" customHeight="1" x14ac:dyDescent="0.25">
      <c r="A18" s="56">
        <v>13</v>
      </c>
      <c r="B18" s="61" t="s">
        <v>291</v>
      </c>
      <c r="C18" s="61" t="s">
        <v>292</v>
      </c>
      <c r="D18" s="62">
        <v>11</v>
      </c>
      <c r="E18" s="56">
        <v>12</v>
      </c>
      <c r="F18" s="62">
        <v>6</v>
      </c>
      <c r="G18" s="56">
        <v>7</v>
      </c>
    </row>
    <row r="19" spans="1:7" ht="17.100000000000001" customHeight="1" x14ac:dyDescent="0.25">
      <c r="A19" s="56">
        <v>14</v>
      </c>
      <c r="B19" s="61" t="s">
        <v>294</v>
      </c>
      <c r="C19" s="61" t="s">
        <v>295</v>
      </c>
      <c r="D19" s="62">
        <v>16</v>
      </c>
      <c r="E19" s="56">
        <v>17</v>
      </c>
      <c r="F19" s="62" t="s">
        <v>268</v>
      </c>
      <c r="G19" s="56">
        <v>9.5</v>
      </c>
    </row>
    <row r="20" spans="1:7" ht="17.100000000000001" customHeight="1" x14ac:dyDescent="0.25">
      <c r="A20" s="56">
        <v>15</v>
      </c>
      <c r="B20" s="61" t="s">
        <v>297</v>
      </c>
      <c r="C20" s="61" t="s">
        <v>298</v>
      </c>
      <c r="D20" s="62">
        <v>14</v>
      </c>
      <c r="E20" s="56">
        <v>15</v>
      </c>
      <c r="F20" s="62">
        <v>12</v>
      </c>
      <c r="G20" s="56">
        <v>13</v>
      </c>
    </row>
    <row r="21" spans="1:7" ht="17.100000000000001" customHeight="1" x14ac:dyDescent="0.25">
      <c r="A21" s="56">
        <v>16</v>
      </c>
      <c r="B21" s="61" t="s">
        <v>299</v>
      </c>
      <c r="C21" s="61" t="s">
        <v>300</v>
      </c>
      <c r="D21" s="62">
        <v>17</v>
      </c>
      <c r="E21" s="56">
        <v>18</v>
      </c>
      <c r="F21" s="62" t="s">
        <v>290</v>
      </c>
      <c r="G21" s="56">
        <v>14.5</v>
      </c>
    </row>
    <row r="22" spans="1:7" ht="17.100000000000001" customHeight="1" x14ac:dyDescent="0.25">
      <c r="A22" s="56">
        <v>17</v>
      </c>
      <c r="B22" s="61" t="s">
        <v>302</v>
      </c>
      <c r="C22" s="61" t="s">
        <v>303</v>
      </c>
      <c r="D22" s="63" t="s">
        <v>279</v>
      </c>
      <c r="E22" s="56">
        <v>13.5</v>
      </c>
      <c r="F22" s="62">
        <v>17</v>
      </c>
      <c r="G22" s="56">
        <v>18</v>
      </c>
    </row>
    <row r="23" spans="1:7" ht="17.100000000000001" customHeight="1" x14ac:dyDescent="0.25">
      <c r="A23" s="56">
        <v>18</v>
      </c>
      <c r="B23" s="68" t="s">
        <v>304</v>
      </c>
      <c r="C23" s="61" t="s">
        <v>305</v>
      </c>
      <c r="D23" s="62">
        <v>18</v>
      </c>
      <c r="E23" s="56">
        <v>19</v>
      </c>
      <c r="F23" s="62">
        <v>18</v>
      </c>
      <c r="G23" s="56">
        <v>19</v>
      </c>
    </row>
    <row r="24" spans="1:7" ht="17.100000000000001" customHeight="1" x14ac:dyDescent="0.25">
      <c r="A24" s="56">
        <v>19</v>
      </c>
      <c r="B24" s="61" t="s">
        <v>308</v>
      </c>
      <c r="C24" s="61" t="s">
        <v>309</v>
      </c>
      <c r="D24" s="62">
        <v>19</v>
      </c>
      <c r="E24" s="56">
        <v>20</v>
      </c>
      <c r="F24" s="62">
        <v>19</v>
      </c>
      <c r="G24" s="56">
        <v>20</v>
      </c>
    </row>
    <row r="25" spans="1:7" ht="17.100000000000001" customHeight="1" x14ac:dyDescent="0.25">
      <c r="A25" s="56">
        <v>20</v>
      </c>
      <c r="B25" s="61" t="s">
        <v>311</v>
      </c>
      <c r="C25" s="61" t="s">
        <v>312</v>
      </c>
      <c r="D25" s="62">
        <v>20</v>
      </c>
      <c r="E25" s="56">
        <v>21</v>
      </c>
      <c r="F25" s="62">
        <v>20</v>
      </c>
      <c r="G25" s="56">
        <v>21</v>
      </c>
    </row>
    <row r="26" spans="1:7" ht="17.100000000000001" customHeight="1" x14ac:dyDescent="0.25">
      <c r="A26" s="56">
        <v>21</v>
      </c>
      <c r="B26" s="61" t="s">
        <v>313</v>
      </c>
      <c r="C26" s="61" t="s">
        <v>314</v>
      </c>
      <c r="D26" s="62">
        <v>20</v>
      </c>
      <c r="E26" s="56">
        <v>21</v>
      </c>
      <c r="F26" s="62">
        <v>20</v>
      </c>
      <c r="G26" s="56">
        <v>21</v>
      </c>
    </row>
    <row r="27" spans="1:7" ht="17.100000000000001" customHeight="1" x14ac:dyDescent="0.25">
      <c r="A27" s="56">
        <v>22</v>
      </c>
      <c r="B27" s="61" t="s">
        <v>317</v>
      </c>
      <c r="C27" s="61" t="s">
        <v>318</v>
      </c>
      <c r="D27" s="62">
        <v>20</v>
      </c>
      <c r="E27" s="56">
        <v>21</v>
      </c>
      <c r="F27" s="62">
        <v>20</v>
      </c>
      <c r="G27" s="56">
        <v>21</v>
      </c>
    </row>
    <row r="28" spans="1:7" ht="17.100000000000001" customHeight="1" x14ac:dyDescent="0.25">
      <c r="A28" s="56">
        <v>23</v>
      </c>
      <c r="B28" s="61" t="s">
        <v>319</v>
      </c>
      <c r="C28" s="61" t="s">
        <v>320</v>
      </c>
      <c r="D28" s="62">
        <v>20</v>
      </c>
      <c r="E28" s="56">
        <v>21</v>
      </c>
      <c r="F28" s="62">
        <v>20</v>
      </c>
      <c r="G28" s="56">
        <v>21</v>
      </c>
    </row>
    <row r="29" spans="1:7" ht="17.100000000000001" customHeight="1" x14ac:dyDescent="0.25"/>
    <row r="31" spans="1:7" x14ac:dyDescent="0.25">
      <c r="B31" t="s">
        <v>322</v>
      </c>
    </row>
  </sheetData>
  <autoFilter ref="A5:G28"/>
  <mergeCells count="8">
    <mergeCell ref="D4:E4"/>
    <mergeCell ref="F4:G4"/>
    <mergeCell ref="C1:G1"/>
    <mergeCell ref="A2:G2"/>
    <mergeCell ref="A3:A5"/>
    <mergeCell ref="B3:B5"/>
    <mergeCell ref="C3:C5"/>
    <mergeCell ref="D3:G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/>
  </sheetViews>
  <sheetFormatPr defaultColWidth="9" defaultRowHeight="15" x14ac:dyDescent="0.25"/>
  <cols>
    <col min="1" max="1" width="3.28515625" customWidth="1"/>
    <col min="2" max="2" width="23.42578125" customWidth="1"/>
    <col min="3" max="3" width="20.7109375" customWidth="1"/>
    <col min="4" max="7" width="8.140625" style="55" customWidth="1"/>
  </cols>
  <sheetData>
    <row r="1" spans="1:7" ht="27.95" customHeight="1" x14ac:dyDescent="0.25">
      <c r="C1" s="153" t="s">
        <v>248</v>
      </c>
      <c r="D1" s="153"/>
      <c r="E1" s="153"/>
      <c r="F1" s="153"/>
      <c r="G1" s="153"/>
    </row>
    <row r="2" spans="1:7" ht="47.45" customHeight="1" x14ac:dyDescent="0.25">
      <c r="A2" s="131" t="s">
        <v>249</v>
      </c>
      <c r="B2" s="131"/>
      <c r="C2" s="131"/>
      <c r="D2" s="131"/>
      <c r="E2" s="131"/>
      <c r="F2" s="131"/>
      <c r="G2" s="131"/>
    </row>
    <row r="3" spans="1:7" ht="18.600000000000001" customHeight="1" x14ac:dyDescent="0.25">
      <c r="A3" s="132" t="s">
        <v>1</v>
      </c>
      <c r="B3" s="132" t="s">
        <v>250</v>
      </c>
      <c r="C3" s="132" t="s">
        <v>251</v>
      </c>
      <c r="D3" s="135" t="s">
        <v>253</v>
      </c>
      <c r="E3" s="136"/>
      <c r="F3" s="136"/>
      <c r="G3" s="137"/>
    </row>
    <row r="4" spans="1:7" ht="15" customHeight="1" x14ac:dyDescent="0.25">
      <c r="A4" s="144"/>
      <c r="B4" s="144"/>
      <c r="C4" s="144"/>
      <c r="D4" s="151" t="s">
        <v>239</v>
      </c>
      <c r="E4" s="152"/>
      <c r="F4" s="151" t="s">
        <v>238</v>
      </c>
      <c r="G4" s="152"/>
    </row>
    <row r="5" spans="1:7" x14ac:dyDescent="0.25">
      <c r="A5" s="145"/>
      <c r="B5" s="145"/>
      <c r="C5" s="145"/>
      <c r="D5" s="59" t="s">
        <v>244</v>
      </c>
      <c r="E5" s="60" t="s">
        <v>258</v>
      </c>
      <c r="F5" s="59" t="s">
        <v>244</v>
      </c>
      <c r="G5" s="60" t="s">
        <v>258</v>
      </c>
    </row>
    <row r="6" spans="1:7" ht="17.100000000000001" customHeight="1" x14ac:dyDescent="0.25">
      <c r="A6" s="56">
        <v>2</v>
      </c>
      <c r="B6" s="61" t="s">
        <v>262</v>
      </c>
      <c r="C6" s="61" t="s">
        <v>263</v>
      </c>
      <c r="D6" s="64">
        <v>1</v>
      </c>
      <c r="E6" s="57">
        <v>1</v>
      </c>
      <c r="F6" s="64">
        <v>1</v>
      </c>
      <c r="G6" s="57">
        <v>1</v>
      </c>
    </row>
    <row r="7" spans="1:7" ht="17.100000000000001" customHeight="1" x14ac:dyDescent="0.25">
      <c r="A7" s="56">
        <v>3</v>
      </c>
      <c r="B7" s="61" t="s">
        <v>266</v>
      </c>
      <c r="C7" s="61" t="s">
        <v>267</v>
      </c>
      <c r="D7" s="64">
        <v>3</v>
      </c>
      <c r="E7" s="57">
        <v>4</v>
      </c>
      <c r="F7" s="64">
        <v>4</v>
      </c>
      <c r="G7" s="57">
        <v>5</v>
      </c>
    </row>
    <row r="8" spans="1:7" ht="17.100000000000001" customHeight="1" x14ac:dyDescent="0.25">
      <c r="A8" s="56">
        <v>9</v>
      </c>
      <c r="B8" s="61" t="s">
        <v>280</v>
      </c>
      <c r="C8" s="61" t="s">
        <v>281</v>
      </c>
      <c r="D8" s="64">
        <v>5</v>
      </c>
      <c r="E8" s="57">
        <v>6</v>
      </c>
      <c r="F8" s="64">
        <v>2</v>
      </c>
      <c r="G8" s="57">
        <v>3</v>
      </c>
    </row>
    <row r="9" spans="1:7" ht="17.100000000000001" customHeight="1" x14ac:dyDescent="0.25">
      <c r="A9" s="56">
        <v>4</v>
      </c>
      <c r="B9" s="61" t="s">
        <v>269</v>
      </c>
      <c r="C9" s="61" t="s">
        <v>270</v>
      </c>
      <c r="D9" s="64">
        <v>2</v>
      </c>
      <c r="E9" s="57">
        <v>3</v>
      </c>
      <c r="F9" s="64">
        <v>6</v>
      </c>
      <c r="G9" s="57">
        <v>7</v>
      </c>
    </row>
    <row r="10" spans="1:7" ht="17.100000000000001" customHeight="1" x14ac:dyDescent="0.25">
      <c r="A10" s="56">
        <v>1</v>
      </c>
      <c r="B10" s="61" t="s">
        <v>259</v>
      </c>
      <c r="C10" s="61" t="s">
        <v>260</v>
      </c>
      <c r="D10" s="64">
        <v>6</v>
      </c>
      <c r="E10" s="57">
        <v>7</v>
      </c>
      <c r="F10" s="64">
        <v>3</v>
      </c>
      <c r="G10" s="57">
        <v>4</v>
      </c>
    </row>
    <row r="11" spans="1:7" ht="17.100000000000001" customHeight="1" x14ac:dyDescent="0.25">
      <c r="A11" s="56">
        <v>6</v>
      </c>
      <c r="B11" s="61" t="s">
        <v>273</v>
      </c>
      <c r="C11" s="61" t="s">
        <v>274</v>
      </c>
      <c r="D11" s="64">
        <v>4</v>
      </c>
      <c r="E11" s="57">
        <v>5</v>
      </c>
      <c r="F11" s="64">
        <v>5</v>
      </c>
      <c r="G11" s="57">
        <v>6</v>
      </c>
    </row>
    <row r="12" spans="1:7" ht="17.100000000000001" customHeight="1" x14ac:dyDescent="0.25">
      <c r="A12" s="56">
        <v>5</v>
      </c>
      <c r="B12" s="61" t="s">
        <v>271</v>
      </c>
      <c r="C12" s="61" t="s">
        <v>272</v>
      </c>
      <c r="D12" s="64">
        <v>9</v>
      </c>
      <c r="E12" s="57">
        <v>10</v>
      </c>
      <c r="F12" s="64">
        <v>7</v>
      </c>
      <c r="G12" s="57">
        <v>8</v>
      </c>
    </row>
    <row r="13" spans="1:7" ht="17.100000000000001" customHeight="1" x14ac:dyDescent="0.25">
      <c r="A13" s="56">
        <v>7</v>
      </c>
      <c r="B13" s="61" t="s">
        <v>275</v>
      </c>
      <c r="C13" s="61" t="s">
        <v>276</v>
      </c>
      <c r="D13" s="64">
        <v>7</v>
      </c>
      <c r="E13" s="57">
        <v>8</v>
      </c>
      <c r="F13" s="64">
        <v>9</v>
      </c>
      <c r="G13" s="57">
        <v>10</v>
      </c>
    </row>
    <row r="14" spans="1:7" ht="17.100000000000001" customHeight="1" x14ac:dyDescent="0.25">
      <c r="A14" s="56">
        <v>10</v>
      </c>
      <c r="B14" s="61" t="s">
        <v>283</v>
      </c>
      <c r="C14" s="61" t="s">
        <v>284</v>
      </c>
      <c r="D14" s="64">
        <v>8</v>
      </c>
      <c r="E14" s="57">
        <v>9</v>
      </c>
      <c r="F14" s="64">
        <v>12</v>
      </c>
      <c r="G14" s="57">
        <v>13</v>
      </c>
    </row>
    <row r="15" spans="1:7" ht="17.100000000000001" customHeight="1" x14ac:dyDescent="0.25">
      <c r="A15" s="56">
        <v>13</v>
      </c>
      <c r="B15" s="61" t="s">
        <v>291</v>
      </c>
      <c r="C15" s="61" t="s">
        <v>292</v>
      </c>
      <c r="D15" s="64">
        <v>10</v>
      </c>
      <c r="E15" s="57">
        <v>11</v>
      </c>
      <c r="F15" s="64">
        <v>10</v>
      </c>
      <c r="G15" s="57">
        <v>11</v>
      </c>
    </row>
    <row r="16" spans="1:7" ht="17.100000000000001" customHeight="1" x14ac:dyDescent="0.25">
      <c r="A16" s="56">
        <v>15</v>
      </c>
      <c r="B16" s="61" t="s">
        <v>297</v>
      </c>
      <c r="C16" s="61" t="s">
        <v>298</v>
      </c>
      <c r="D16" s="64">
        <v>11</v>
      </c>
      <c r="E16" s="57">
        <v>12</v>
      </c>
      <c r="F16" s="64">
        <v>11</v>
      </c>
      <c r="G16" s="57">
        <v>12</v>
      </c>
    </row>
    <row r="17" spans="1:7" ht="17.100000000000001" customHeight="1" x14ac:dyDescent="0.25">
      <c r="A17" s="56">
        <v>8</v>
      </c>
      <c r="B17" s="61" t="s">
        <v>277</v>
      </c>
      <c r="C17" s="61" t="s">
        <v>278</v>
      </c>
      <c r="D17" s="64">
        <v>17</v>
      </c>
      <c r="E17" s="57">
        <v>18</v>
      </c>
      <c r="F17" s="64">
        <v>8</v>
      </c>
      <c r="G17" s="57">
        <v>9</v>
      </c>
    </row>
    <row r="18" spans="1:7" ht="17.100000000000001" customHeight="1" x14ac:dyDescent="0.25">
      <c r="A18" s="56">
        <v>14</v>
      </c>
      <c r="B18" s="61" t="s">
        <v>294</v>
      </c>
      <c r="C18" s="61" t="s">
        <v>295</v>
      </c>
      <c r="D18" s="64">
        <v>12</v>
      </c>
      <c r="E18" s="57">
        <v>13</v>
      </c>
      <c r="F18" s="64">
        <v>13</v>
      </c>
      <c r="G18" s="57">
        <v>14</v>
      </c>
    </row>
    <row r="19" spans="1:7" ht="17.100000000000001" customHeight="1" x14ac:dyDescent="0.25">
      <c r="A19" s="56">
        <v>17</v>
      </c>
      <c r="B19" s="61" t="s">
        <v>302</v>
      </c>
      <c r="C19" s="61" t="s">
        <v>303</v>
      </c>
      <c r="D19" s="64">
        <v>15</v>
      </c>
      <c r="E19" s="57">
        <v>16</v>
      </c>
      <c r="F19" s="64">
        <v>14</v>
      </c>
      <c r="G19" s="57">
        <v>15</v>
      </c>
    </row>
    <row r="20" spans="1:7" ht="17.100000000000001" customHeight="1" x14ac:dyDescent="0.25">
      <c r="A20" s="56">
        <v>11</v>
      </c>
      <c r="B20" s="61" t="s">
        <v>286</v>
      </c>
      <c r="C20" s="61" t="s">
        <v>287</v>
      </c>
      <c r="D20" s="64">
        <v>13</v>
      </c>
      <c r="E20" s="57">
        <v>14</v>
      </c>
      <c r="F20" s="64">
        <v>17</v>
      </c>
      <c r="G20" s="57">
        <v>18</v>
      </c>
    </row>
    <row r="21" spans="1:7" ht="17.100000000000001" customHeight="1" x14ac:dyDescent="0.25">
      <c r="A21" s="56">
        <v>12</v>
      </c>
      <c r="B21" s="61" t="s">
        <v>288</v>
      </c>
      <c r="C21" s="61" t="s">
        <v>289</v>
      </c>
      <c r="D21" s="64">
        <v>14</v>
      </c>
      <c r="E21" s="57">
        <v>15</v>
      </c>
      <c r="F21" s="64">
        <v>16</v>
      </c>
      <c r="G21" s="57">
        <v>17</v>
      </c>
    </row>
    <row r="22" spans="1:7" ht="17.100000000000001" customHeight="1" x14ac:dyDescent="0.25">
      <c r="A22" s="56">
        <v>16</v>
      </c>
      <c r="B22" s="61" t="s">
        <v>299</v>
      </c>
      <c r="C22" s="61" t="s">
        <v>300</v>
      </c>
      <c r="D22" s="64">
        <v>16</v>
      </c>
      <c r="E22" s="57">
        <v>17</v>
      </c>
      <c r="F22" s="64">
        <v>15</v>
      </c>
      <c r="G22" s="57">
        <v>16</v>
      </c>
    </row>
    <row r="23" spans="1:7" ht="17.100000000000001" customHeight="1" x14ac:dyDescent="0.25">
      <c r="A23" s="56">
        <v>18</v>
      </c>
      <c r="B23" s="68" t="s">
        <v>304</v>
      </c>
      <c r="C23" s="61" t="s">
        <v>305</v>
      </c>
      <c r="D23" s="64">
        <v>18</v>
      </c>
      <c r="E23" s="57">
        <v>19</v>
      </c>
      <c r="F23" s="64">
        <v>18</v>
      </c>
      <c r="G23" s="57">
        <v>19</v>
      </c>
    </row>
    <row r="24" spans="1:7" ht="17.100000000000001" customHeight="1" x14ac:dyDescent="0.25">
      <c r="A24" s="56">
        <v>21</v>
      </c>
      <c r="B24" s="61" t="s">
        <v>313</v>
      </c>
      <c r="C24" s="61" t="s">
        <v>314</v>
      </c>
      <c r="D24" s="64">
        <v>18</v>
      </c>
      <c r="E24" s="57">
        <v>19</v>
      </c>
      <c r="F24" s="64">
        <v>19</v>
      </c>
      <c r="G24" s="57">
        <v>20</v>
      </c>
    </row>
    <row r="25" spans="1:7" ht="17.100000000000001" customHeight="1" x14ac:dyDescent="0.25">
      <c r="A25" s="56">
        <v>19</v>
      </c>
      <c r="B25" s="61" t="s">
        <v>308</v>
      </c>
      <c r="C25" s="61" t="s">
        <v>309</v>
      </c>
      <c r="D25" s="64">
        <v>18</v>
      </c>
      <c r="E25" s="57">
        <v>19</v>
      </c>
      <c r="F25" s="64">
        <v>20</v>
      </c>
      <c r="G25" s="57">
        <v>21</v>
      </c>
    </row>
    <row r="26" spans="1:7" ht="17.100000000000001" customHeight="1" x14ac:dyDescent="0.25">
      <c r="A26" s="56">
        <v>20</v>
      </c>
      <c r="B26" s="61" t="s">
        <v>311</v>
      </c>
      <c r="C26" s="61" t="s">
        <v>312</v>
      </c>
      <c r="D26" s="64">
        <v>18</v>
      </c>
      <c r="E26" s="57">
        <v>19</v>
      </c>
      <c r="F26" s="64">
        <v>21</v>
      </c>
      <c r="G26" s="57">
        <v>22</v>
      </c>
    </row>
    <row r="27" spans="1:7" ht="17.100000000000001" customHeight="1" x14ac:dyDescent="0.25">
      <c r="A27" s="56">
        <v>23</v>
      </c>
      <c r="B27" s="61" t="s">
        <v>319</v>
      </c>
      <c r="C27" s="61" t="s">
        <v>320</v>
      </c>
      <c r="D27" s="64">
        <v>18</v>
      </c>
      <c r="E27" s="57">
        <v>19</v>
      </c>
      <c r="F27" s="64">
        <v>22</v>
      </c>
      <c r="G27" s="57">
        <v>23</v>
      </c>
    </row>
    <row r="28" spans="1:7" ht="17.100000000000001" customHeight="1" x14ac:dyDescent="0.25">
      <c r="A28" s="56">
        <v>22</v>
      </c>
      <c r="B28" s="61" t="s">
        <v>317</v>
      </c>
      <c r="C28" s="61" t="s">
        <v>318</v>
      </c>
      <c r="D28" s="64">
        <v>18</v>
      </c>
      <c r="E28" s="57">
        <v>19</v>
      </c>
      <c r="F28" s="64">
        <v>23</v>
      </c>
      <c r="G28" s="57">
        <v>24</v>
      </c>
    </row>
    <row r="29" spans="1:7" ht="17.100000000000001" customHeight="1" x14ac:dyDescent="0.25"/>
    <row r="31" spans="1:7" x14ac:dyDescent="0.25">
      <c r="B31" t="s">
        <v>322</v>
      </c>
      <c r="F31" s="55" t="s">
        <v>323</v>
      </c>
    </row>
  </sheetData>
  <autoFilter ref="A5:G28"/>
  <mergeCells count="8">
    <mergeCell ref="D4:E4"/>
    <mergeCell ref="F4:G4"/>
    <mergeCell ref="C1:G1"/>
    <mergeCell ref="A2:G2"/>
    <mergeCell ref="A3:A5"/>
    <mergeCell ref="B3:B5"/>
    <mergeCell ref="C3:C5"/>
    <mergeCell ref="D3:G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/>
  </sheetViews>
  <sheetFormatPr defaultColWidth="9" defaultRowHeight="15" x14ac:dyDescent="0.25"/>
  <cols>
    <col min="1" max="1" width="3.28515625" customWidth="1"/>
    <col min="2" max="2" width="23.42578125" customWidth="1"/>
    <col min="3" max="3" width="20.7109375" customWidth="1"/>
    <col min="4" max="5" width="12.140625" style="55" customWidth="1"/>
  </cols>
  <sheetData>
    <row r="1" spans="1:5" ht="27.95" customHeight="1" x14ac:dyDescent="0.25">
      <c r="C1" s="153" t="s">
        <v>248</v>
      </c>
      <c r="D1" s="153"/>
      <c r="E1" s="153"/>
    </row>
    <row r="2" spans="1:5" ht="47.45" customHeight="1" x14ac:dyDescent="0.25">
      <c r="A2" s="131" t="s">
        <v>249</v>
      </c>
      <c r="B2" s="131"/>
      <c r="C2" s="131"/>
      <c r="D2" s="131"/>
      <c r="E2" s="131"/>
    </row>
    <row r="3" spans="1:5" ht="18.600000000000001" customHeight="1" x14ac:dyDescent="0.25">
      <c r="A3" s="132" t="s">
        <v>1</v>
      </c>
      <c r="B3" s="132" t="s">
        <v>250</v>
      </c>
      <c r="C3" s="132" t="s">
        <v>251</v>
      </c>
      <c r="D3" s="135" t="s">
        <v>254</v>
      </c>
      <c r="E3" s="138"/>
    </row>
    <row r="4" spans="1:5" ht="15" customHeight="1" x14ac:dyDescent="0.25">
      <c r="A4" s="144"/>
      <c r="B4" s="144"/>
      <c r="C4" s="144"/>
      <c r="D4" s="139"/>
      <c r="E4" s="140"/>
    </row>
    <row r="5" spans="1:5" x14ac:dyDescent="0.25">
      <c r="A5" s="145"/>
      <c r="B5" s="145"/>
      <c r="C5" s="145"/>
      <c r="D5" s="60" t="s">
        <v>244</v>
      </c>
      <c r="E5" s="60" t="s">
        <v>258</v>
      </c>
    </row>
    <row r="6" spans="1:5" ht="17.100000000000001" customHeight="1" x14ac:dyDescent="0.25">
      <c r="A6" s="56">
        <v>1</v>
      </c>
      <c r="B6" s="61" t="s">
        <v>259</v>
      </c>
      <c r="C6" s="61" t="s">
        <v>260</v>
      </c>
      <c r="D6" s="65">
        <v>2</v>
      </c>
      <c r="E6" s="57">
        <v>3</v>
      </c>
    </row>
    <row r="7" spans="1:5" ht="17.100000000000001" customHeight="1" x14ac:dyDescent="0.25">
      <c r="A7" s="56">
        <v>2</v>
      </c>
      <c r="B7" s="61" t="s">
        <v>262</v>
      </c>
      <c r="C7" s="61" t="s">
        <v>263</v>
      </c>
      <c r="D7" s="65" t="s">
        <v>265</v>
      </c>
      <c r="E7" s="57">
        <v>18</v>
      </c>
    </row>
    <row r="8" spans="1:5" ht="17.100000000000001" customHeight="1" x14ac:dyDescent="0.25">
      <c r="A8" s="56">
        <v>3</v>
      </c>
      <c r="B8" s="61" t="s">
        <v>266</v>
      </c>
      <c r="C8" s="61" t="s">
        <v>267</v>
      </c>
      <c r="D8" s="65" t="s">
        <v>268</v>
      </c>
      <c r="E8" s="57">
        <v>9.5</v>
      </c>
    </row>
    <row r="9" spans="1:5" ht="17.100000000000001" customHeight="1" x14ac:dyDescent="0.25">
      <c r="A9" s="56">
        <v>4</v>
      </c>
      <c r="B9" s="61" t="s">
        <v>269</v>
      </c>
      <c r="C9" s="61" t="s">
        <v>270</v>
      </c>
      <c r="D9" s="65">
        <v>5</v>
      </c>
      <c r="E9" s="57">
        <v>6</v>
      </c>
    </row>
    <row r="10" spans="1:5" ht="17.100000000000001" customHeight="1" x14ac:dyDescent="0.25">
      <c r="A10" s="56">
        <v>5</v>
      </c>
      <c r="B10" s="61" t="s">
        <v>271</v>
      </c>
      <c r="C10" s="61" t="s">
        <v>272</v>
      </c>
      <c r="D10" s="65">
        <v>4</v>
      </c>
      <c r="E10" s="57">
        <v>5</v>
      </c>
    </row>
    <row r="11" spans="1:5" ht="17.100000000000001" customHeight="1" x14ac:dyDescent="0.25">
      <c r="A11" s="56">
        <v>6</v>
      </c>
      <c r="B11" s="61" t="s">
        <v>273</v>
      </c>
      <c r="C11" s="61" t="s">
        <v>274</v>
      </c>
      <c r="D11" s="65">
        <v>6</v>
      </c>
      <c r="E11" s="57">
        <v>7</v>
      </c>
    </row>
    <row r="12" spans="1:5" ht="17.100000000000001" customHeight="1" x14ac:dyDescent="0.25">
      <c r="A12" s="56">
        <v>7</v>
      </c>
      <c r="B12" s="61" t="s">
        <v>275</v>
      </c>
      <c r="C12" s="61" t="s">
        <v>276</v>
      </c>
      <c r="D12" s="65">
        <v>3</v>
      </c>
      <c r="E12" s="57">
        <v>4</v>
      </c>
    </row>
    <row r="13" spans="1:5" ht="17.100000000000001" customHeight="1" x14ac:dyDescent="0.25">
      <c r="A13" s="56">
        <v>8</v>
      </c>
      <c r="B13" s="61" t="s">
        <v>277</v>
      </c>
      <c r="C13" s="61" t="s">
        <v>278</v>
      </c>
      <c r="D13" s="65">
        <v>1</v>
      </c>
      <c r="E13" s="57">
        <v>1</v>
      </c>
    </row>
    <row r="14" spans="1:5" ht="17.100000000000001" customHeight="1" x14ac:dyDescent="0.25">
      <c r="A14" s="56">
        <v>9</v>
      </c>
      <c r="B14" s="61" t="s">
        <v>280</v>
      </c>
      <c r="C14" s="61" t="s">
        <v>281</v>
      </c>
      <c r="D14" s="65" t="s">
        <v>282</v>
      </c>
      <c r="E14" s="57">
        <v>14</v>
      </c>
    </row>
    <row r="15" spans="1:5" ht="17.100000000000001" customHeight="1" x14ac:dyDescent="0.25">
      <c r="A15" s="56">
        <v>10</v>
      </c>
      <c r="B15" s="61" t="s">
        <v>283</v>
      </c>
      <c r="C15" s="61" t="s">
        <v>284</v>
      </c>
      <c r="D15" s="65" t="s">
        <v>285</v>
      </c>
      <c r="E15" s="57">
        <v>12</v>
      </c>
    </row>
    <row r="16" spans="1:5" ht="17.100000000000001" customHeight="1" x14ac:dyDescent="0.25">
      <c r="A16" s="56">
        <v>11</v>
      </c>
      <c r="B16" s="61" t="s">
        <v>286</v>
      </c>
      <c r="C16" s="61" t="s">
        <v>287</v>
      </c>
      <c r="D16" s="65">
        <v>10</v>
      </c>
      <c r="E16" s="57">
        <v>11</v>
      </c>
    </row>
    <row r="17" spans="1:5" ht="17.100000000000001" customHeight="1" x14ac:dyDescent="0.25">
      <c r="A17" s="56">
        <v>12</v>
      </c>
      <c r="B17" s="61" t="s">
        <v>288</v>
      </c>
      <c r="C17" s="61" t="s">
        <v>289</v>
      </c>
      <c r="D17" s="65">
        <v>7</v>
      </c>
      <c r="E17" s="57">
        <v>8</v>
      </c>
    </row>
    <row r="18" spans="1:5" ht="17.100000000000001" customHeight="1" x14ac:dyDescent="0.25">
      <c r="A18" s="56">
        <v>13</v>
      </c>
      <c r="B18" s="61" t="s">
        <v>291</v>
      </c>
      <c r="C18" s="61" t="s">
        <v>292</v>
      </c>
      <c r="D18" s="65" t="s">
        <v>293</v>
      </c>
      <c r="E18" s="57">
        <v>13</v>
      </c>
    </row>
    <row r="19" spans="1:5" ht="17.100000000000001" customHeight="1" x14ac:dyDescent="0.25">
      <c r="A19" s="56">
        <v>14</v>
      </c>
      <c r="B19" s="61" t="s">
        <v>294</v>
      </c>
      <c r="C19" s="61" t="s">
        <v>295</v>
      </c>
      <c r="D19" s="65" t="s">
        <v>296</v>
      </c>
      <c r="E19" s="57">
        <v>16.5</v>
      </c>
    </row>
    <row r="20" spans="1:5" ht="17.100000000000001" customHeight="1" x14ac:dyDescent="0.25">
      <c r="A20" s="56">
        <v>15</v>
      </c>
      <c r="B20" s="61" t="s">
        <v>297</v>
      </c>
      <c r="C20" s="61" t="s">
        <v>298</v>
      </c>
      <c r="D20" s="65" t="s">
        <v>268</v>
      </c>
      <c r="E20" s="57">
        <v>9.5</v>
      </c>
    </row>
    <row r="21" spans="1:5" ht="17.100000000000001" customHeight="1" x14ac:dyDescent="0.25">
      <c r="A21" s="56">
        <v>16</v>
      </c>
      <c r="B21" s="61" t="s">
        <v>299</v>
      </c>
      <c r="C21" s="61" t="s">
        <v>300</v>
      </c>
      <c r="D21" s="65" t="s">
        <v>301</v>
      </c>
      <c r="E21" s="57">
        <v>15</v>
      </c>
    </row>
    <row r="22" spans="1:5" ht="17.100000000000001" customHeight="1" x14ac:dyDescent="0.25">
      <c r="A22" s="56">
        <v>17</v>
      </c>
      <c r="B22" s="61" t="s">
        <v>302</v>
      </c>
      <c r="C22" s="61" t="s">
        <v>303</v>
      </c>
      <c r="D22" s="65" t="s">
        <v>296</v>
      </c>
      <c r="E22" s="57">
        <v>16.5</v>
      </c>
    </row>
    <row r="23" spans="1:5" ht="17.100000000000001" customHeight="1" x14ac:dyDescent="0.25">
      <c r="A23" s="56">
        <v>18</v>
      </c>
      <c r="B23" s="68" t="s">
        <v>304</v>
      </c>
      <c r="C23" s="61" t="s">
        <v>305</v>
      </c>
      <c r="D23" s="65" t="s">
        <v>306</v>
      </c>
      <c r="E23" s="57">
        <v>19</v>
      </c>
    </row>
    <row r="24" spans="1:5" ht="17.100000000000001" customHeight="1" x14ac:dyDescent="0.25">
      <c r="A24" s="56">
        <v>19</v>
      </c>
      <c r="B24" s="61" t="s">
        <v>308</v>
      </c>
      <c r="C24" s="61" t="s">
        <v>309</v>
      </c>
      <c r="D24" s="65" t="s">
        <v>310</v>
      </c>
      <c r="E24" s="57">
        <v>22</v>
      </c>
    </row>
    <row r="25" spans="1:5" ht="17.100000000000001" customHeight="1" x14ac:dyDescent="0.25">
      <c r="A25" s="56">
        <v>20</v>
      </c>
      <c r="B25" s="61" t="s">
        <v>311</v>
      </c>
      <c r="C25" s="61" t="s">
        <v>312</v>
      </c>
      <c r="D25" s="65" t="s">
        <v>307</v>
      </c>
      <c r="E25" s="57">
        <v>20</v>
      </c>
    </row>
    <row r="26" spans="1:5" ht="17.100000000000001" customHeight="1" x14ac:dyDescent="0.25">
      <c r="A26" s="56">
        <v>21</v>
      </c>
      <c r="B26" s="61" t="s">
        <v>313</v>
      </c>
      <c r="C26" s="61" t="s">
        <v>314</v>
      </c>
      <c r="D26" s="65" t="s">
        <v>315</v>
      </c>
      <c r="E26" s="57">
        <v>23</v>
      </c>
    </row>
    <row r="27" spans="1:5" ht="17.100000000000001" customHeight="1" x14ac:dyDescent="0.25">
      <c r="A27" s="56">
        <v>22</v>
      </c>
      <c r="B27" s="61" t="s">
        <v>317</v>
      </c>
      <c r="C27" s="61" t="s">
        <v>318</v>
      </c>
      <c r="D27" s="65" t="s">
        <v>316</v>
      </c>
      <c r="E27" s="57">
        <v>21</v>
      </c>
    </row>
    <row r="28" spans="1:5" ht="17.100000000000001" customHeight="1" x14ac:dyDescent="0.25">
      <c r="A28" s="56">
        <v>23</v>
      </c>
      <c r="B28" s="61" t="s">
        <v>319</v>
      </c>
      <c r="C28" s="61" t="s">
        <v>320</v>
      </c>
      <c r="D28" s="65" t="s">
        <v>315</v>
      </c>
      <c r="E28" s="57">
        <v>23</v>
      </c>
    </row>
    <row r="29" spans="1:5" ht="17.100000000000001" customHeight="1" x14ac:dyDescent="0.25"/>
    <row r="31" spans="1:5" x14ac:dyDescent="0.25">
      <c r="B31" t="s">
        <v>322</v>
      </c>
    </row>
  </sheetData>
  <autoFilter ref="A5:E28"/>
  <mergeCells count="6">
    <mergeCell ref="C1:E1"/>
    <mergeCell ref="A2:E2"/>
    <mergeCell ref="A3:A5"/>
    <mergeCell ref="B3:B5"/>
    <mergeCell ref="C3:C5"/>
    <mergeCell ref="D3:E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/>
  </sheetViews>
  <sheetFormatPr defaultColWidth="9" defaultRowHeight="15" x14ac:dyDescent="0.25"/>
  <cols>
    <col min="1" max="1" width="3.28515625" customWidth="1"/>
    <col min="2" max="2" width="23.42578125" customWidth="1"/>
    <col min="3" max="3" width="20.7109375" customWidth="1"/>
    <col min="4" max="4" width="12" style="55" customWidth="1"/>
    <col min="5" max="5" width="12" customWidth="1"/>
  </cols>
  <sheetData>
    <row r="1" spans="1:5" ht="27.95" customHeight="1" x14ac:dyDescent="0.25">
      <c r="C1" s="153" t="s">
        <v>248</v>
      </c>
      <c r="D1" s="153"/>
      <c r="E1" s="153"/>
    </row>
    <row r="2" spans="1:5" ht="47.45" customHeight="1" x14ac:dyDescent="0.25">
      <c r="A2" s="131" t="s">
        <v>249</v>
      </c>
      <c r="B2" s="131"/>
      <c r="C2" s="131"/>
      <c r="D2" s="131"/>
      <c r="E2" s="131"/>
    </row>
    <row r="3" spans="1:5" ht="18.600000000000001" customHeight="1" x14ac:dyDescent="0.25">
      <c r="A3" s="132" t="s">
        <v>1</v>
      </c>
      <c r="B3" s="132" t="s">
        <v>250</v>
      </c>
      <c r="C3" s="132" t="s">
        <v>251</v>
      </c>
      <c r="D3" s="132" t="s">
        <v>255</v>
      </c>
      <c r="E3" s="141"/>
    </row>
    <row r="4" spans="1:5" ht="15" customHeight="1" x14ac:dyDescent="0.25">
      <c r="A4" s="144"/>
      <c r="B4" s="144"/>
      <c r="C4" s="144"/>
      <c r="D4" s="142"/>
      <c r="E4" s="143"/>
    </row>
    <row r="5" spans="1:5" x14ac:dyDescent="0.25">
      <c r="A5" s="145"/>
      <c r="B5" s="145"/>
      <c r="C5" s="145"/>
      <c r="D5" s="60" t="s">
        <v>244</v>
      </c>
      <c r="E5" s="48" t="s">
        <v>258</v>
      </c>
    </row>
    <row r="6" spans="1:5" ht="17.100000000000001" customHeight="1" x14ac:dyDescent="0.25">
      <c r="A6" s="56">
        <v>1</v>
      </c>
      <c r="B6" s="61" t="s">
        <v>259</v>
      </c>
      <c r="C6" s="61" t="s">
        <v>260</v>
      </c>
      <c r="D6" s="64">
        <v>13</v>
      </c>
      <c r="E6" s="56">
        <v>14</v>
      </c>
    </row>
    <row r="7" spans="1:5" ht="17.100000000000001" customHeight="1" x14ac:dyDescent="0.25">
      <c r="A7" s="56">
        <v>2</v>
      </c>
      <c r="B7" s="61" t="s">
        <v>262</v>
      </c>
      <c r="C7" s="61" t="s">
        <v>263</v>
      </c>
      <c r="D7" s="64">
        <v>2</v>
      </c>
      <c r="E7" s="56">
        <v>3</v>
      </c>
    </row>
    <row r="8" spans="1:5" ht="17.100000000000001" customHeight="1" x14ac:dyDescent="0.25">
      <c r="A8" s="56">
        <v>3</v>
      </c>
      <c r="B8" s="61" t="s">
        <v>266</v>
      </c>
      <c r="C8" s="61" t="s">
        <v>267</v>
      </c>
      <c r="D8" s="64">
        <v>8</v>
      </c>
      <c r="E8" s="56">
        <v>9</v>
      </c>
    </row>
    <row r="9" spans="1:5" ht="17.100000000000001" customHeight="1" x14ac:dyDescent="0.25">
      <c r="A9" s="56">
        <v>4</v>
      </c>
      <c r="B9" s="61" t="s">
        <v>269</v>
      </c>
      <c r="C9" s="61" t="s">
        <v>270</v>
      </c>
      <c r="D9" s="64">
        <v>12</v>
      </c>
      <c r="E9" s="56">
        <v>13</v>
      </c>
    </row>
    <row r="10" spans="1:5" ht="17.100000000000001" customHeight="1" x14ac:dyDescent="0.25">
      <c r="A10" s="56">
        <v>5</v>
      </c>
      <c r="B10" s="61" t="s">
        <v>271</v>
      </c>
      <c r="C10" s="61" t="s">
        <v>272</v>
      </c>
      <c r="D10" s="64">
        <v>9</v>
      </c>
      <c r="E10" s="56">
        <v>10</v>
      </c>
    </row>
    <row r="11" spans="1:5" ht="17.100000000000001" customHeight="1" x14ac:dyDescent="0.25">
      <c r="A11" s="56">
        <v>6</v>
      </c>
      <c r="B11" s="61" t="s">
        <v>273</v>
      </c>
      <c r="C11" s="61" t="s">
        <v>274</v>
      </c>
      <c r="D11" s="64">
        <v>11</v>
      </c>
      <c r="E11" s="56">
        <v>12</v>
      </c>
    </row>
    <row r="12" spans="1:5" ht="17.100000000000001" customHeight="1" x14ac:dyDescent="0.25">
      <c r="A12" s="56">
        <v>7</v>
      </c>
      <c r="B12" s="61" t="s">
        <v>275</v>
      </c>
      <c r="C12" s="61" t="s">
        <v>276</v>
      </c>
      <c r="D12" s="64">
        <v>6</v>
      </c>
      <c r="E12" s="56">
        <v>7</v>
      </c>
    </row>
    <row r="13" spans="1:5" ht="17.100000000000001" customHeight="1" x14ac:dyDescent="0.25">
      <c r="A13" s="56">
        <v>8</v>
      </c>
      <c r="B13" s="61" t="s">
        <v>277</v>
      </c>
      <c r="C13" s="61" t="s">
        <v>278</v>
      </c>
      <c r="D13" s="64">
        <v>5</v>
      </c>
      <c r="E13" s="56">
        <v>6</v>
      </c>
    </row>
    <row r="14" spans="1:5" ht="17.100000000000001" customHeight="1" x14ac:dyDescent="0.25">
      <c r="A14" s="56">
        <v>9</v>
      </c>
      <c r="B14" s="61" t="s">
        <v>280</v>
      </c>
      <c r="C14" s="61" t="s">
        <v>281</v>
      </c>
      <c r="D14" s="64">
        <v>1</v>
      </c>
      <c r="E14" s="56">
        <v>1</v>
      </c>
    </row>
    <row r="15" spans="1:5" ht="17.100000000000001" customHeight="1" x14ac:dyDescent="0.25">
      <c r="A15" s="56">
        <v>10</v>
      </c>
      <c r="B15" s="61" t="s">
        <v>283</v>
      </c>
      <c r="C15" s="61" t="s">
        <v>284</v>
      </c>
      <c r="D15" s="64">
        <v>16</v>
      </c>
      <c r="E15" s="56">
        <v>17</v>
      </c>
    </row>
    <row r="16" spans="1:5" ht="17.100000000000001" customHeight="1" x14ac:dyDescent="0.25">
      <c r="A16" s="56">
        <v>11</v>
      </c>
      <c r="B16" s="61" t="s">
        <v>286</v>
      </c>
      <c r="C16" s="61" t="s">
        <v>287</v>
      </c>
      <c r="D16" s="64">
        <v>3</v>
      </c>
      <c r="E16" s="56">
        <v>4</v>
      </c>
    </row>
    <row r="17" spans="1:5" ht="17.100000000000001" customHeight="1" x14ac:dyDescent="0.25">
      <c r="A17" s="56">
        <v>12</v>
      </c>
      <c r="B17" s="61" t="s">
        <v>288</v>
      </c>
      <c r="C17" s="61" t="s">
        <v>289</v>
      </c>
      <c r="D17" s="64">
        <v>7</v>
      </c>
      <c r="E17" s="56">
        <v>8</v>
      </c>
    </row>
    <row r="18" spans="1:5" ht="17.100000000000001" customHeight="1" x14ac:dyDescent="0.25">
      <c r="A18" s="56">
        <v>13</v>
      </c>
      <c r="B18" s="61" t="s">
        <v>291</v>
      </c>
      <c r="C18" s="61" t="s">
        <v>292</v>
      </c>
      <c r="D18" s="64">
        <v>18</v>
      </c>
      <c r="E18" s="56">
        <v>19</v>
      </c>
    </row>
    <row r="19" spans="1:5" ht="17.100000000000001" customHeight="1" x14ac:dyDescent="0.25">
      <c r="A19" s="56">
        <v>14</v>
      </c>
      <c r="B19" s="61" t="s">
        <v>294</v>
      </c>
      <c r="C19" s="61" t="s">
        <v>295</v>
      </c>
      <c r="D19" s="64">
        <v>4</v>
      </c>
      <c r="E19" s="56">
        <v>5</v>
      </c>
    </row>
    <row r="20" spans="1:5" ht="17.100000000000001" customHeight="1" x14ac:dyDescent="0.25">
      <c r="A20" s="56">
        <v>15</v>
      </c>
      <c r="B20" s="61" t="s">
        <v>297</v>
      </c>
      <c r="C20" s="61" t="s">
        <v>298</v>
      </c>
      <c r="D20" s="64">
        <v>15</v>
      </c>
      <c r="E20" s="56">
        <v>16</v>
      </c>
    </row>
    <row r="21" spans="1:5" ht="17.100000000000001" customHeight="1" x14ac:dyDescent="0.25">
      <c r="A21" s="56">
        <v>16</v>
      </c>
      <c r="B21" s="61" t="s">
        <v>299</v>
      </c>
      <c r="C21" s="61" t="s">
        <v>300</v>
      </c>
      <c r="D21" s="64">
        <v>10</v>
      </c>
      <c r="E21" s="56">
        <v>11</v>
      </c>
    </row>
    <row r="22" spans="1:5" ht="17.100000000000001" customHeight="1" x14ac:dyDescent="0.25">
      <c r="A22" s="56">
        <v>17</v>
      </c>
      <c r="B22" s="61" t="s">
        <v>302</v>
      </c>
      <c r="C22" s="61" t="s">
        <v>303</v>
      </c>
      <c r="D22" s="64">
        <v>14</v>
      </c>
      <c r="E22" s="56">
        <v>15</v>
      </c>
    </row>
    <row r="23" spans="1:5" ht="17.100000000000001" customHeight="1" x14ac:dyDescent="0.25">
      <c r="A23" s="56">
        <v>18</v>
      </c>
      <c r="B23" s="68" t="s">
        <v>304</v>
      </c>
      <c r="C23" s="61" t="s">
        <v>305</v>
      </c>
      <c r="D23" s="65" t="s">
        <v>307</v>
      </c>
      <c r="E23" s="56">
        <v>20</v>
      </c>
    </row>
    <row r="24" spans="1:5" ht="17.100000000000001" customHeight="1" x14ac:dyDescent="0.25">
      <c r="A24" s="56">
        <v>19</v>
      </c>
      <c r="B24" s="61" t="s">
        <v>308</v>
      </c>
      <c r="C24" s="61" t="s">
        <v>309</v>
      </c>
      <c r="D24" s="64">
        <v>17</v>
      </c>
      <c r="E24" s="56">
        <v>18</v>
      </c>
    </row>
    <row r="25" spans="1:5" ht="17.100000000000001" customHeight="1" x14ac:dyDescent="0.25">
      <c r="A25" s="56">
        <v>20</v>
      </c>
      <c r="B25" s="61" t="s">
        <v>311</v>
      </c>
      <c r="C25" s="61" t="s">
        <v>312</v>
      </c>
      <c r="D25" s="65" t="s">
        <v>307</v>
      </c>
      <c r="E25" s="56">
        <v>20</v>
      </c>
    </row>
    <row r="26" spans="1:5" ht="17.100000000000001" customHeight="1" x14ac:dyDescent="0.25">
      <c r="A26" s="56">
        <v>21</v>
      </c>
      <c r="B26" s="61" t="s">
        <v>313</v>
      </c>
      <c r="C26" s="61" t="s">
        <v>314</v>
      </c>
      <c r="D26" s="65" t="s">
        <v>307</v>
      </c>
      <c r="E26" s="56">
        <v>20</v>
      </c>
    </row>
    <row r="27" spans="1:5" ht="17.100000000000001" customHeight="1" x14ac:dyDescent="0.25">
      <c r="A27" s="56">
        <v>22</v>
      </c>
      <c r="B27" s="61" t="s">
        <v>317</v>
      </c>
      <c r="C27" s="61" t="s">
        <v>318</v>
      </c>
      <c r="D27" s="65" t="s">
        <v>307</v>
      </c>
      <c r="E27" s="56">
        <v>20</v>
      </c>
    </row>
    <row r="28" spans="1:5" ht="17.100000000000001" customHeight="1" x14ac:dyDescent="0.25">
      <c r="A28" s="56">
        <v>23</v>
      </c>
      <c r="B28" s="61" t="s">
        <v>319</v>
      </c>
      <c r="C28" s="61" t="s">
        <v>320</v>
      </c>
      <c r="D28" s="65" t="s">
        <v>307</v>
      </c>
      <c r="E28" s="56">
        <v>20</v>
      </c>
    </row>
    <row r="29" spans="1:5" ht="17.100000000000001" customHeight="1" x14ac:dyDescent="0.25"/>
    <row r="31" spans="1:5" x14ac:dyDescent="0.25">
      <c r="B31" t="s">
        <v>322</v>
      </c>
    </row>
  </sheetData>
  <autoFilter ref="A5:E28"/>
  <mergeCells count="6">
    <mergeCell ref="C1:E1"/>
    <mergeCell ref="A2:E2"/>
    <mergeCell ref="A3:A5"/>
    <mergeCell ref="B3:B5"/>
    <mergeCell ref="C3:C5"/>
    <mergeCell ref="D3:E4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юноши</vt:lpstr>
      <vt:lpstr>девушки</vt:lpstr>
      <vt:lpstr>ОБЩИЙ</vt:lpstr>
      <vt:lpstr>ТАБЛИЦА ОБЩАЯ</vt:lpstr>
      <vt:lpstr>Л.АТЛЕТИКА</vt:lpstr>
      <vt:lpstr>БАСКЕТБОЛ</vt:lpstr>
      <vt:lpstr>МИНИ-ФУТБОЛ</vt:lpstr>
      <vt:lpstr>БРЕЙН-РИНГ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2025-06-18T15:41:40Z</dcterms:modified>
</cp:coreProperties>
</file>